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DieseArbeitsmappe"/>
  <mc:AlternateContent xmlns:mc="http://schemas.openxmlformats.org/markup-compatibility/2006">
    <mc:Choice Requires="x15">
      <x15ac:absPath xmlns:x15ac="http://schemas.microsoft.com/office/spreadsheetml/2010/11/ac" url="\\vsrvdata\home$\markus.wilde\Dokumente\Arbeitsverzeichnis\"/>
    </mc:Choice>
  </mc:AlternateContent>
  <xr:revisionPtr revIDLastSave="0" documentId="8_{2962734E-2926-4BB2-A23C-7A80A0FD7DF7}" xr6:coauthVersionLast="31" xr6:coauthVersionMax="31" xr10:uidLastSave="{00000000-0000-0000-0000-000000000000}"/>
  <bookViews>
    <workbookView xWindow="240" yWindow="135" windowWidth="9690" windowHeight="6060" tabRatio="548" xr2:uid="{00000000-000D-0000-FFFF-FFFF00000000}"/>
  </bookViews>
  <sheets>
    <sheet name="CC-4000" sheetId="1" r:id="rId1"/>
    <sheet name="Variablen" sheetId="2" state="hidden" r:id="rId2"/>
    <sheet name="Tabelle1" sheetId="3" r:id="rId3"/>
  </sheets>
  <definedNames>
    <definedName name="_xlnm.Print_Area" localSheetId="0">'CC-4000'!$A$1:$AJ$91</definedName>
  </definedNames>
  <calcPr calcId="179017"/>
</workbook>
</file>

<file path=xl/calcChain.xml><?xml version="1.0" encoding="utf-8"?>
<calcChain xmlns="http://schemas.openxmlformats.org/spreadsheetml/2006/main">
  <c r="M74" i="1" l="1"/>
  <c r="M72" i="1"/>
  <c r="L17" i="1" l="1"/>
  <c r="AB42" i="1" l="1"/>
  <c r="AB41" i="1"/>
  <c r="O42" i="1"/>
  <c r="O41" i="1"/>
  <c r="O40" i="1"/>
  <c r="AB40" i="1"/>
  <c r="P21" i="1"/>
  <c r="V8" i="1"/>
  <c r="P19" i="1"/>
  <c r="M84" i="1"/>
  <c r="E58" i="1"/>
  <c r="V66" i="1"/>
  <c r="E40" i="1"/>
  <c r="X27" i="1"/>
  <c r="X26" i="1"/>
  <c r="I80" i="1"/>
  <c r="E65" i="1"/>
  <c r="C64" i="1"/>
  <c r="U19" i="1"/>
  <c r="U16" i="1"/>
  <c r="U14" i="1"/>
  <c r="Q28" i="1"/>
  <c r="L21" i="1"/>
  <c r="L19" i="1"/>
  <c r="P17" i="1"/>
  <c r="X52" i="1"/>
  <c r="I52" i="1"/>
  <c r="I25" i="1"/>
  <c r="S50" i="1"/>
  <c r="B50" i="1"/>
  <c r="B1" i="1"/>
  <c r="M85" i="1"/>
  <c r="M83" i="1"/>
  <c r="M82" i="1"/>
  <c r="I81" i="1"/>
  <c r="E67" i="1"/>
  <c r="B4" i="1"/>
  <c r="C16" i="1"/>
  <c r="N86" i="1"/>
  <c r="I78" i="1"/>
  <c r="P90" i="1"/>
  <c r="I90" i="1"/>
  <c r="C59" i="1"/>
  <c r="G59" i="1"/>
  <c r="D91" i="1"/>
  <c r="AD91" i="1"/>
  <c r="AD90" i="1"/>
  <c r="W90" i="1"/>
  <c r="D90" i="1"/>
  <c r="C86" i="1"/>
  <c r="I79" i="1"/>
  <c r="B78" i="1"/>
  <c r="C77" i="1"/>
  <c r="M76" i="1"/>
  <c r="M75" i="1"/>
  <c r="M73" i="1"/>
  <c r="C76" i="1"/>
  <c r="C75" i="1"/>
  <c r="C74" i="1"/>
  <c r="C73" i="1"/>
  <c r="C72" i="1"/>
  <c r="W71" i="1"/>
  <c r="C71" i="1"/>
  <c r="E69" i="1"/>
  <c r="R63" i="1"/>
  <c r="C63" i="1"/>
  <c r="Z62" i="1"/>
  <c r="Z59" i="1"/>
  <c r="F62" i="1"/>
  <c r="D61" i="1"/>
  <c r="G60" i="1"/>
  <c r="E56" i="1"/>
  <c r="E57" i="1"/>
  <c r="E55" i="1"/>
  <c r="C54" i="1"/>
  <c r="AB53" i="1"/>
  <c r="AB52" i="1"/>
  <c r="U52" i="1"/>
  <c r="M53" i="1"/>
  <c r="M52" i="1"/>
  <c r="E52" i="1"/>
  <c r="S51" i="1"/>
  <c r="C51" i="1"/>
  <c r="U49" i="1"/>
  <c r="Z48" i="1"/>
  <c r="Z47" i="1"/>
  <c r="T47" i="1"/>
  <c r="V46" i="1"/>
  <c r="V45" i="1"/>
  <c r="N49" i="1"/>
  <c r="N48" i="1"/>
  <c r="N47" i="1"/>
  <c r="N46" i="1"/>
  <c r="E49" i="1"/>
  <c r="E48" i="1"/>
  <c r="E47" i="1"/>
  <c r="E46" i="1"/>
  <c r="K45" i="1"/>
  <c r="C45" i="1"/>
  <c r="C29" i="1"/>
  <c r="Q26" i="1"/>
  <c r="C25" i="1"/>
  <c r="N23" i="1"/>
  <c r="C23" i="1"/>
  <c r="U21" i="1"/>
  <c r="C17" i="1"/>
  <c r="U20" i="1"/>
  <c r="U17" i="1"/>
  <c r="M22" i="1"/>
  <c r="C21" i="1"/>
  <c r="C19" i="1"/>
  <c r="C15" i="1"/>
  <c r="C14" i="1"/>
  <c r="AC11" i="1"/>
  <c r="X13" i="1"/>
  <c r="S13" i="1"/>
  <c r="I13" i="1"/>
  <c r="I12" i="1"/>
  <c r="C11" i="1"/>
  <c r="AF8" i="1"/>
  <c r="V10" i="1"/>
  <c r="V9" i="1"/>
  <c r="D10" i="1"/>
  <c r="I9" i="1"/>
  <c r="D9" i="1"/>
  <c r="D8" i="1"/>
  <c r="V7" i="1"/>
  <c r="Z6" i="1"/>
  <c r="Z5" i="1"/>
  <c r="Z4" i="1"/>
  <c r="N6" i="1"/>
  <c r="V4" i="1"/>
  <c r="N4" i="1"/>
  <c r="B7" i="1"/>
  <c r="B6" i="1"/>
  <c r="B5" i="1"/>
  <c r="A17" i="2"/>
  <c r="C27" i="1" s="1"/>
  <c r="B17" i="2"/>
  <c r="F17" i="2"/>
  <c r="G17" i="2"/>
  <c r="H17" i="2"/>
  <c r="I17" i="2"/>
  <c r="J17" i="2"/>
  <c r="J15" i="2"/>
  <c r="I15" i="2"/>
  <c r="H15" i="2"/>
  <c r="G15" i="2"/>
  <c r="F15" i="2"/>
  <c r="D15" i="2"/>
  <c r="C15" i="2"/>
  <c r="B15" i="2"/>
  <c r="A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e.schiffner</author>
  </authors>
  <commentList>
    <comment ref="AD4" authorId="0" shapeId="0" xr:uid="{00000000-0006-0000-0000-000001000000}">
      <text>
        <r>
          <rPr>
            <b/>
            <sz val="8"/>
            <color indexed="10"/>
            <rFont val="Tahoma"/>
            <family val="2"/>
          </rPr>
          <t>wird von TA eingetragen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9" authorId="0" shapeId="0" xr:uid="{00000000-0006-0000-0000-000002000000}">
      <text>
        <r>
          <rPr>
            <b/>
            <sz val="8"/>
            <color indexed="10"/>
            <rFont val="Tahoma"/>
            <family val="2"/>
          </rPr>
          <t>wird von TA eingetragen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<sst xmlns="http://schemas.openxmlformats.org/spreadsheetml/2006/main" count="44" uniqueCount="36">
  <si>
    <t>kg</t>
  </si>
  <si>
    <t>X</t>
  </si>
  <si>
    <t>B</t>
  </si>
  <si>
    <t>H</t>
  </si>
  <si>
    <t>HE =</t>
  </si>
  <si>
    <t>L</t>
  </si>
  <si>
    <t>R</t>
  </si>
  <si>
    <t>(Standard)</t>
  </si>
  <si>
    <t>O</t>
  </si>
  <si>
    <t>U</t>
  </si>
  <si>
    <t>Standard</t>
  </si>
  <si>
    <t>x</t>
  </si>
  <si>
    <t>In diesem Tabellenblatt bitte keine Änderungen vornehmen!</t>
  </si>
  <si>
    <t>Frontplatte</t>
  </si>
  <si>
    <t>keine</t>
  </si>
  <si>
    <t>3 mm, von innen</t>
  </si>
  <si>
    <t>3 mm, von außen</t>
  </si>
  <si>
    <t>Rückwand</t>
  </si>
  <si>
    <t>3 mm, von außen verschraubt</t>
  </si>
  <si>
    <t>3 mm, schwenkbar</t>
  </si>
  <si>
    <t>Gehäusetiefe</t>
  </si>
  <si>
    <t>Trennsteg senkrecht</t>
  </si>
  <si>
    <t>Trennsteg waagerecht</t>
  </si>
  <si>
    <t>leitende Verbindung</t>
  </si>
  <si>
    <t>Bestellblatt CC-4000 Art. Nr.: 9057165000 (V5, 01/03 E.S), Seite 1/2</t>
  </si>
  <si>
    <t>[Pv]</t>
  </si>
  <si>
    <t>[°C]</t>
  </si>
  <si>
    <t>[V]</t>
  </si>
  <si>
    <t xml:space="preserve">  </t>
  </si>
  <si>
    <t>e x f = B -81x  H -73</t>
  </si>
  <si>
    <t xml:space="preserve">b x h = B-31x H-23           b x h = B-33x H-23  </t>
  </si>
  <si>
    <t>E1</t>
  </si>
  <si>
    <t>H = (n x HE) +73     -    1 HE = 44,45</t>
  </si>
  <si>
    <t>Bestellblatt CC-4000 SL  Art. Nr.: 9057180000 (V2, 09/03 ner), Seite 1/2</t>
  </si>
  <si>
    <t>Bestellblatt CC-4000 SL  Art. Nr.: 9057180000 (V2, 09/03 ner), Seite 2/2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</si>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</sst>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b/>
      <sz val="14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7"/>
      <name val="Wingdings"/>
      <charset val="2"/>
    </font>
    <font>
      <u/>
      <sz val="10"/>
      <name val="Arial"/>
      <family val="2"/>
    </font>
    <font>
      <sz val="10"/>
      <color indexed="9"/>
      <name val="Arial"/>
      <family val="2"/>
    </font>
    <font>
      <b/>
      <sz val="14"/>
      <color indexed="10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u/>
      <sz val="10"/>
      <color indexed="12"/>
      <name val="Arial"/>
    </font>
    <font>
      <sz val="9"/>
      <color indexed="12"/>
      <name val="Arial"/>
      <family val="2"/>
    </font>
    <font>
      <sz val="8.5"/>
      <name val="Arial"/>
      <family val="2"/>
    </font>
    <font>
      <b/>
      <sz val="16"/>
      <name val="Arial"/>
      <family val="2"/>
    </font>
    <font>
      <sz val="8"/>
      <color indexed="12"/>
      <name val="Arial"/>
      <family val="2"/>
    </font>
    <font>
      <b/>
      <sz val="8"/>
      <color indexed="10"/>
      <name val="Tahoma"/>
      <family val="2"/>
    </font>
    <font>
      <sz val="8"/>
      <color indexed="81"/>
      <name val="Tahoma"/>
      <family val="2"/>
    </font>
    <font>
      <sz val="8"/>
      <color rgb="FF00000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309">
    <xf numFmtId="0" fontId="0" fillId="0" borderId="0" xfId="0"/>
    <xf numFmtId="0" fontId="3" fillId="0" borderId="1" xfId="0" applyFont="1" applyFill="1" applyBorder="1" applyAlignment="1" applyProtection="1">
      <alignment vertical="top"/>
    </xf>
    <xf numFmtId="0" fontId="5" fillId="0" borderId="1" xfId="0" applyFont="1" applyBorder="1" applyProtection="1"/>
    <xf numFmtId="49" fontId="5" fillId="0" borderId="1" xfId="0" applyNumberFormat="1" applyFont="1" applyBorder="1" applyAlignment="1" applyProtection="1">
      <alignment vertical="center"/>
    </xf>
    <xf numFmtId="0" fontId="0" fillId="0" borderId="0" xfId="0" applyBorder="1"/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10" fillId="0" borderId="0" xfId="0" applyFont="1" applyProtection="1">
      <protection hidden="1"/>
    </xf>
    <xf numFmtId="0" fontId="0" fillId="0" borderId="0" xfId="0" applyBorder="1" applyProtection="1"/>
    <xf numFmtId="0" fontId="0" fillId="0" borderId="0" xfId="0" applyProtection="1">
      <protection locked="0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vertical="top"/>
    </xf>
    <xf numFmtId="0" fontId="14" fillId="0" borderId="0" xfId="1" applyAlignment="1" applyProtection="1"/>
    <xf numFmtId="0" fontId="0" fillId="0" borderId="0" xfId="0" applyProtection="1">
      <protection locked="0" hidden="1"/>
    </xf>
    <xf numFmtId="0" fontId="3" fillId="0" borderId="0" xfId="0" applyFont="1" applyBorder="1" applyAlignment="1">
      <alignment vertical="top"/>
    </xf>
    <xf numFmtId="0" fontId="3" fillId="0" borderId="7" xfId="0" applyFont="1" applyBorder="1" applyAlignment="1">
      <alignment vertical="center" textRotation="90" shrinkToFit="1"/>
    </xf>
    <xf numFmtId="0" fontId="0" fillId="0" borderId="7" xfId="0" applyBorder="1" applyAlignment="1">
      <alignment shrinkToFit="1"/>
    </xf>
    <xf numFmtId="0" fontId="2" fillId="0" borderId="0" xfId="0" applyFont="1" applyBorder="1" applyAlignment="1">
      <alignment horizontal="left" vertical="top" wrapText="1"/>
    </xf>
    <xf numFmtId="0" fontId="2" fillId="0" borderId="8" xfId="0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left"/>
    </xf>
    <xf numFmtId="0" fontId="0" fillId="0" borderId="0" xfId="0" applyProtection="1"/>
    <xf numFmtId="0" fontId="1" fillId="0" borderId="9" xfId="0" applyFont="1" applyBorder="1" applyAlignment="1" applyProtection="1">
      <alignment horizontal="left"/>
    </xf>
    <xf numFmtId="0" fontId="0" fillId="0" borderId="8" xfId="0" applyBorder="1" applyProtection="1"/>
    <xf numFmtId="0" fontId="0" fillId="0" borderId="10" xfId="0" applyBorder="1" applyProtection="1"/>
    <xf numFmtId="0" fontId="0" fillId="0" borderId="7" xfId="0" applyBorder="1" applyProtection="1"/>
    <xf numFmtId="0" fontId="0" fillId="0" borderId="11" xfId="0" applyBorder="1" applyProtection="1"/>
    <xf numFmtId="0" fontId="3" fillId="0" borderId="6" xfId="0" applyFont="1" applyBorder="1" applyAlignment="1" applyProtection="1">
      <alignment vertical="top"/>
    </xf>
    <xf numFmtId="0" fontId="0" fillId="0" borderId="1" xfId="0" applyBorder="1" applyProtection="1"/>
    <xf numFmtId="0" fontId="3" fillId="0" borderId="1" xfId="0" applyFont="1" applyBorder="1" applyAlignment="1" applyProtection="1">
      <alignment vertical="top"/>
    </xf>
    <xf numFmtId="0" fontId="0" fillId="0" borderId="6" xfId="0" applyBorder="1" applyProtection="1"/>
    <xf numFmtId="0" fontId="5" fillId="0" borderId="1" xfId="0" applyFont="1" applyBorder="1" applyAlignment="1" applyProtection="1">
      <alignment vertical="center"/>
    </xf>
    <xf numFmtId="0" fontId="0" fillId="0" borderId="3" xfId="0" applyBorder="1" applyProtection="1"/>
    <xf numFmtId="0" fontId="5" fillId="0" borderId="1" xfId="0" applyFont="1" applyFill="1" applyBorder="1" applyAlignment="1" applyProtection="1">
      <alignment vertical="center"/>
    </xf>
    <xf numFmtId="0" fontId="0" fillId="0" borderId="4" xfId="0" applyBorder="1" applyProtection="1"/>
    <xf numFmtId="0" fontId="0" fillId="0" borderId="12" xfId="0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0" fontId="6" fillId="0" borderId="8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8" xfId="0" applyBorder="1" applyAlignment="1" applyProtection="1">
      <alignment vertical="center" wrapText="1"/>
    </xf>
    <xf numFmtId="0" fontId="0" fillId="0" borderId="8" xfId="0" applyBorder="1" applyAlignment="1" applyProtection="1">
      <alignment wrapText="1"/>
    </xf>
    <xf numFmtId="0" fontId="0" fillId="0" borderId="10" xfId="0" applyBorder="1" applyAlignment="1" applyProtection="1"/>
    <xf numFmtId="0" fontId="0" fillId="0" borderId="0" xfId="0" applyBorder="1" applyAlignment="1" applyProtection="1"/>
    <xf numFmtId="0" fontId="0" fillId="0" borderId="0" xfId="0" applyBorder="1" applyAlignment="1" applyProtection="1">
      <alignment wrapText="1"/>
    </xf>
    <xf numFmtId="0" fontId="0" fillId="0" borderId="11" xfId="0" applyBorder="1" applyAlignment="1" applyProtection="1">
      <alignment vertical="center"/>
    </xf>
    <xf numFmtId="0" fontId="0" fillId="0" borderId="2" xfId="0" applyBorder="1" applyAlignment="1" applyProtection="1"/>
    <xf numFmtId="0" fontId="0" fillId="0" borderId="2" xfId="0" applyBorder="1" applyProtection="1"/>
    <xf numFmtId="0" fontId="0" fillId="0" borderId="5" xfId="0" applyBorder="1" applyAlignment="1" applyProtection="1"/>
    <xf numFmtId="0" fontId="5" fillId="0" borderId="0" xfId="0" applyFont="1" applyBorder="1" applyAlignment="1" applyProtection="1">
      <alignment vertical="center"/>
    </xf>
    <xf numFmtId="0" fontId="0" fillId="0" borderId="5" xfId="0" applyBorder="1" applyProtection="1"/>
    <xf numFmtId="0" fontId="0" fillId="0" borderId="0" xfId="0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0" fillId="0" borderId="2" xfId="0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8" xfId="0" applyFont="1" applyBorder="1" applyAlignment="1" applyProtection="1">
      <alignment vertical="center"/>
    </xf>
    <xf numFmtId="0" fontId="0" fillId="0" borderId="8" xfId="0" applyBorder="1" applyAlignment="1" applyProtection="1"/>
    <xf numFmtId="0" fontId="3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top"/>
    </xf>
    <xf numFmtId="0" fontId="0" fillId="0" borderId="10" xfId="0" applyBorder="1" applyAlignment="1" applyProtection="1">
      <alignment vertical="top"/>
    </xf>
    <xf numFmtId="0" fontId="0" fillId="0" borderId="11" xfId="0" applyBorder="1" applyAlignment="1" applyProtection="1">
      <alignment vertical="top"/>
    </xf>
    <xf numFmtId="0" fontId="0" fillId="0" borderId="7" xfId="0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13" xfId="0" applyBorder="1" applyAlignment="1" applyProtection="1">
      <alignment vertical="center"/>
    </xf>
    <xf numFmtId="0" fontId="0" fillId="0" borderId="0" xfId="0" applyBorder="1" applyAlignment="1" applyProtection="1">
      <alignment vertical="top"/>
    </xf>
    <xf numFmtId="0" fontId="0" fillId="0" borderId="14" xfId="0" applyBorder="1" applyProtection="1"/>
    <xf numFmtId="0" fontId="0" fillId="0" borderId="15" xfId="0" applyBorder="1" applyProtection="1"/>
    <xf numFmtId="0" fontId="9" fillId="0" borderId="0" xfId="0" applyFont="1" applyBorder="1" applyAlignment="1" applyProtection="1">
      <alignment vertical="center"/>
    </xf>
    <xf numFmtId="0" fontId="0" fillId="0" borderId="16" xfId="0" applyBorder="1" applyProtection="1"/>
    <xf numFmtId="0" fontId="0" fillId="0" borderId="17" xfId="0" applyBorder="1" applyProtection="1"/>
    <xf numFmtId="0" fontId="0" fillId="0" borderId="18" xfId="0" applyBorder="1" applyProtection="1"/>
    <xf numFmtId="0" fontId="3" fillId="0" borderId="0" xfId="0" applyFont="1" applyBorder="1" applyAlignment="1" applyProtection="1">
      <alignment vertical="top" wrapText="1"/>
    </xf>
    <xf numFmtId="0" fontId="0" fillId="0" borderId="0" xfId="0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/>
    </xf>
    <xf numFmtId="0" fontId="0" fillId="0" borderId="19" xfId="0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top"/>
    </xf>
    <xf numFmtId="0" fontId="13" fillId="0" borderId="8" xfId="0" applyFont="1" applyBorder="1" applyAlignment="1" applyProtection="1">
      <alignment vertical="center"/>
    </xf>
    <xf numFmtId="0" fontId="13" fillId="2" borderId="8" xfId="0" applyFont="1" applyFill="1" applyBorder="1" applyAlignment="1" applyProtection="1">
      <alignment vertical="center"/>
    </xf>
    <xf numFmtId="0" fontId="13" fillId="0" borderId="10" xfId="0" applyFont="1" applyBorder="1" applyAlignment="1" applyProtection="1">
      <alignment vertical="center"/>
    </xf>
    <xf numFmtId="0" fontId="0" fillId="0" borderId="7" xfId="0" applyBorder="1" applyAlignment="1" applyProtection="1">
      <alignment horizontal="center" vertical="center"/>
    </xf>
    <xf numFmtId="0" fontId="9" fillId="2" borderId="2" xfId="0" applyFont="1" applyFill="1" applyBorder="1" applyProtection="1"/>
    <xf numFmtId="0" fontId="0" fillId="2" borderId="0" xfId="0" applyFill="1" applyProtection="1"/>
    <xf numFmtId="0" fontId="13" fillId="2" borderId="0" xfId="0" applyFont="1" applyFill="1" applyProtection="1"/>
    <xf numFmtId="0" fontId="13" fillId="2" borderId="0" xfId="0" applyFont="1" applyFill="1" applyBorder="1" applyAlignment="1" applyProtection="1">
      <alignment horizontal="right" vertical="center"/>
    </xf>
    <xf numFmtId="0" fontId="0" fillId="2" borderId="0" xfId="0" applyFill="1" applyBorder="1" applyAlignment="1" applyProtection="1">
      <alignment horizontal="right" vertical="center"/>
    </xf>
    <xf numFmtId="0" fontId="0" fillId="0" borderId="11" xfId="0" applyBorder="1" applyAlignment="1" applyProtection="1">
      <alignment horizontal="right" vertical="center"/>
    </xf>
    <xf numFmtId="0" fontId="0" fillId="0" borderId="4" xfId="0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vertical="center" wrapText="1"/>
    </xf>
    <xf numFmtId="0" fontId="4" fillId="2" borderId="2" xfId="0" applyFont="1" applyFill="1" applyBorder="1" applyAlignment="1" applyProtection="1">
      <alignment vertical="center" wrapText="1"/>
    </xf>
    <xf numFmtId="0" fontId="5" fillId="2" borderId="2" xfId="0" applyFont="1" applyFill="1" applyBorder="1" applyAlignment="1" applyProtection="1">
      <alignment vertical="center"/>
    </xf>
    <xf numFmtId="0" fontId="13" fillId="2" borderId="2" xfId="0" applyFont="1" applyFill="1" applyBorder="1" applyAlignment="1" applyProtection="1">
      <alignment vertical="center"/>
    </xf>
    <xf numFmtId="0" fontId="15" fillId="2" borderId="2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0" fillId="0" borderId="9" xfId="0" applyBorder="1" applyProtection="1"/>
    <xf numFmtId="0" fontId="0" fillId="0" borderId="2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0" fillId="0" borderId="0" xfId="0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/>
    </xf>
    <xf numFmtId="0" fontId="2" fillId="3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top"/>
    </xf>
    <xf numFmtId="0" fontId="0" fillId="0" borderId="0" xfId="0" applyFill="1" applyBorder="1" applyAlignment="1" applyProtection="1"/>
    <xf numFmtId="0" fontId="2" fillId="0" borderId="0" xfId="0" applyFont="1" applyFill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top"/>
    </xf>
    <xf numFmtId="0" fontId="8" fillId="0" borderId="0" xfId="0" quotePrefix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17" fillId="0" borderId="0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top"/>
    </xf>
    <xf numFmtId="0" fontId="8" fillId="0" borderId="11" xfId="0" applyFont="1" applyBorder="1" applyAlignment="1" applyProtection="1">
      <alignment horizontal="center" vertical="center"/>
    </xf>
    <xf numFmtId="0" fontId="8" fillId="0" borderId="11" xfId="0" quotePrefix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textRotation="90"/>
    </xf>
    <xf numFmtId="0" fontId="2" fillId="0" borderId="4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8" fillId="0" borderId="2" xfId="0" applyFont="1" applyBorder="1" applyAlignment="1" applyProtection="1">
      <alignment horizontal="center" vertical="center"/>
    </xf>
    <xf numFmtId="49" fontId="0" fillId="0" borderId="1" xfId="0" applyNumberFormat="1" applyBorder="1" applyProtection="1">
      <protection locked="0"/>
    </xf>
    <xf numFmtId="49" fontId="0" fillId="0" borderId="3" xfId="0" applyNumberFormat="1" applyBorder="1" applyProtection="1">
      <protection locked="0"/>
    </xf>
    <xf numFmtId="0" fontId="2" fillId="0" borderId="7" xfId="0" applyFont="1" applyBorder="1" applyAlignment="1" applyProtection="1">
      <alignment horizontal="left" vertical="top"/>
      <protection locked="0"/>
    </xf>
    <xf numFmtId="0" fontId="0" fillId="0" borderId="8" xfId="0" applyBorder="1" applyAlignment="1" applyProtection="1"/>
    <xf numFmtId="0" fontId="0" fillId="0" borderId="8" xfId="0" applyBorder="1" applyAlignment="1"/>
    <xf numFmtId="0" fontId="0" fillId="0" borderId="0" xfId="0" applyAlignment="1"/>
    <xf numFmtId="0" fontId="0" fillId="0" borderId="2" xfId="0" applyBorder="1" applyAlignment="1"/>
    <xf numFmtId="49" fontId="4" fillId="4" borderId="1" xfId="0" applyNumberFormat="1" applyFont="1" applyFill="1" applyBorder="1" applyAlignment="1" applyProtection="1">
      <alignment vertical="center"/>
      <protection locked="0"/>
    </xf>
    <xf numFmtId="49" fontId="4" fillId="4" borderId="3" xfId="0" applyNumberFormat="1" applyFont="1" applyFill="1" applyBorder="1" applyAlignment="1" applyProtection="1">
      <alignment vertical="center"/>
      <protection locked="0"/>
    </xf>
    <xf numFmtId="49" fontId="4" fillId="4" borderId="6" xfId="0" applyNumberFormat="1" applyFont="1" applyFill="1" applyBorder="1" applyAlignment="1" applyProtection="1">
      <alignment horizontal="center" vertical="center"/>
      <protection locked="0"/>
    </xf>
    <xf numFmtId="49" fontId="0" fillId="4" borderId="1" xfId="0" applyNumberFormat="1" applyFill="1" applyBorder="1" applyAlignment="1" applyProtection="1">
      <alignment horizontal="center" vertical="center"/>
      <protection locked="0"/>
    </xf>
    <xf numFmtId="49" fontId="0" fillId="4" borderId="3" xfId="0" applyNumberForma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49" fontId="4" fillId="3" borderId="1" xfId="0" applyNumberFormat="1" applyFont="1" applyFill="1" applyBorder="1" applyAlignment="1" applyProtection="1">
      <alignment horizontal="left" vertical="center"/>
    </xf>
    <xf numFmtId="49" fontId="4" fillId="3" borderId="3" xfId="0" applyNumberFormat="1" applyFont="1" applyFill="1" applyBorder="1" applyAlignment="1" applyProtection="1">
      <alignment horizontal="left" vertical="center"/>
    </xf>
    <xf numFmtId="0" fontId="3" fillId="0" borderId="6" xfId="0" applyFont="1" applyBorder="1" applyAlignment="1" applyProtection="1">
      <alignment horizontal="left" vertical="top"/>
    </xf>
    <xf numFmtId="0" fontId="3" fillId="0" borderId="1" xfId="0" applyFont="1" applyBorder="1" applyAlignment="1" applyProtection="1">
      <alignment horizontal="left" vertical="top"/>
    </xf>
    <xf numFmtId="49" fontId="4" fillId="4" borderId="1" xfId="0" applyNumberFormat="1" applyFont="1" applyFill="1" applyBorder="1" applyAlignment="1" applyProtection="1">
      <alignment horizontal="left" vertical="center"/>
      <protection locked="0"/>
    </xf>
    <xf numFmtId="49" fontId="0" fillId="4" borderId="1" xfId="0" applyNumberFormat="1" applyFill="1" applyBorder="1" applyAlignment="1" applyProtection="1">
      <alignment horizontal="left" vertical="center"/>
      <protection locked="0"/>
    </xf>
    <xf numFmtId="49" fontId="0" fillId="4" borderId="3" xfId="0" applyNumberFormat="1" applyFill="1" applyBorder="1" applyAlignment="1" applyProtection="1">
      <alignment horizontal="left" vertical="center"/>
      <protection locked="0"/>
    </xf>
    <xf numFmtId="49" fontId="4" fillId="4" borderId="3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right" vertical="center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right"/>
    </xf>
    <xf numFmtId="0" fontId="0" fillId="0" borderId="2" xfId="0" applyFill="1" applyBorder="1" applyAlignment="1" applyProtection="1">
      <alignment horizontal="right" vertical="center"/>
    </xf>
    <xf numFmtId="49" fontId="4" fillId="0" borderId="1" xfId="0" applyNumberFormat="1" applyFont="1" applyBorder="1" applyAlignment="1" applyProtection="1">
      <alignment vertical="center"/>
      <protection locked="0"/>
    </xf>
    <xf numFmtId="49" fontId="4" fillId="0" borderId="3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/>
    </xf>
    <xf numFmtId="0" fontId="6" fillId="0" borderId="8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49" fontId="4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1" fontId="4" fillId="4" borderId="6" xfId="0" applyNumberFormat="1" applyFont="1" applyFill="1" applyBorder="1" applyAlignment="1" applyProtection="1">
      <alignment horizontal="center" vertical="center"/>
      <protection locked="0"/>
    </xf>
    <xf numFmtId="1" fontId="0" fillId="4" borderId="1" xfId="0" applyNumberFormat="1" applyFill="1" applyBorder="1" applyAlignment="1" applyProtection="1">
      <alignment horizontal="center" vertical="center"/>
      <protection locked="0"/>
    </xf>
    <xf numFmtId="1" fontId="0" fillId="4" borderId="3" xfId="0" applyNumberFormat="1" applyFill="1" applyBorder="1" applyAlignment="1" applyProtection="1">
      <alignment horizontal="center" vertical="center"/>
      <protection locked="0"/>
    </xf>
    <xf numFmtId="1" fontId="4" fillId="0" borderId="23" xfId="0" applyNumberFormat="1" applyFont="1" applyBorder="1" applyAlignment="1" applyProtection="1">
      <alignment horizontal="center" vertical="center"/>
    </xf>
    <xf numFmtId="1" fontId="4" fillId="0" borderId="24" xfId="0" applyNumberFormat="1" applyFont="1" applyBorder="1" applyAlignment="1" applyProtection="1">
      <alignment horizontal="center" vertical="center"/>
    </xf>
    <xf numFmtId="1" fontId="4" fillId="0" borderId="25" xfId="0" applyNumberFormat="1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49" fontId="4" fillId="3" borderId="1" xfId="0" applyNumberFormat="1" applyFont="1" applyFill="1" applyBorder="1" applyAlignment="1" applyProtection="1">
      <alignment vertical="center"/>
    </xf>
    <xf numFmtId="49" fontId="4" fillId="3" borderId="3" xfId="0" applyNumberFormat="1" applyFont="1" applyFill="1" applyBorder="1" applyAlignment="1" applyProtection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0" fontId="3" fillId="0" borderId="0" xfId="0" applyFont="1" applyFill="1" applyBorder="1" applyAlignment="1">
      <alignment vertical="top"/>
    </xf>
    <xf numFmtId="0" fontId="0" fillId="0" borderId="0" xfId="0" applyFill="1" applyBorder="1"/>
    <xf numFmtId="0" fontId="3" fillId="0" borderId="0" xfId="0" applyFont="1" applyBorder="1" applyAlignment="1" applyProtection="1">
      <alignment vertical="center" textRotation="90" shrinkToFit="1"/>
    </xf>
    <xf numFmtId="0" fontId="0" fillId="0" borderId="0" xfId="0" applyBorder="1" applyAlignment="1" applyProtection="1">
      <alignment shrinkToFit="1"/>
    </xf>
    <xf numFmtId="0" fontId="3" fillId="0" borderId="0" xfId="0" applyFont="1" applyBorder="1" applyAlignment="1" applyProtection="1">
      <alignment horizontal="left" vertical="center"/>
    </xf>
    <xf numFmtId="0" fontId="3" fillId="0" borderId="11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0" fontId="3" fillId="0" borderId="0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11" xfId="0" applyFont="1" applyBorder="1" applyAlignment="1" applyProtection="1">
      <alignment horizontal="left" vertical="top" wrapText="1"/>
    </xf>
    <xf numFmtId="0" fontId="0" fillId="0" borderId="10" xfId="0" applyBorder="1" applyAlignment="1" applyProtection="1"/>
    <xf numFmtId="0" fontId="6" fillId="0" borderId="21" xfId="0" applyFont="1" applyBorder="1" applyAlignment="1" applyProtection="1">
      <alignment vertical="center"/>
    </xf>
    <xf numFmtId="0" fontId="6" fillId="0" borderId="13" xfId="0" applyFont="1" applyBorder="1" applyAlignment="1" applyProtection="1">
      <alignment vertical="center"/>
    </xf>
    <xf numFmtId="0" fontId="0" fillId="0" borderId="13" xfId="0" applyBorder="1" applyAlignment="1" applyProtection="1"/>
    <xf numFmtId="0" fontId="0" fillId="0" borderId="13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3" fillId="0" borderId="17" xfId="0" applyFont="1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0" fillId="0" borderId="15" xfId="0" applyBorder="1" applyAlignment="1" applyProtection="1">
      <alignment horizontal="right" vertical="center"/>
    </xf>
    <xf numFmtId="0" fontId="3" fillId="0" borderId="11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top"/>
    </xf>
    <xf numFmtId="0" fontId="0" fillId="0" borderId="11" xfId="0" applyBorder="1" applyAlignment="1" applyProtection="1">
      <alignment vertical="top"/>
    </xf>
    <xf numFmtId="0" fontId="1" fillId="0" borderId="0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16" fillId="3" borderId="15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right"/>
    </xf>
    <xf numFmtId="0" fontId="3" fillId="0" borderId="15" xfId="0" applyFont="1" applyBorder="1" applyAlignment="1" applyProtection="1">
      <alignment vertical="center"/>
    </xf>
    <xf numFmtId="0" fontId="3" fillId="0" borderId="20" xfId="0" applyFont="1" applyBorder="1" applyAlignment="1" applyProtection="1">
      <alignment vertical="center"/>
    </xf>
    <xf numFmtId="0" fontId="0" fillId="0" borderId="11" xfId="0" applyBorder="1" applyAlignment="1" applyProtection="1"/>
    <xf numFmtId="0" fontId="3" fillId="0" borderId="11" xfId="0" applyFont="1" applyBorder="1" applyAlignment="1" applyProtection="1">
      <alignment vertical="center"/>
    </xf>
    <xf numFmtId="0" fontId="6" fillId="0" borderId="17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15" xfId="0" applyBorder="1" applyAlignment="1" applyProtection="1"/>
    <xf numFmtId="0" fontId="0" fillId="0" borderId="20" xfId="0" applyBorder="1" applyAlignment="1" applyProtection="1"/>
    <xf numFmtId="0" fontId="0" fillId="0" borderId="8" xfId="0" applyBorder="1" applyAlignment="1" applyProtection="1">
      <alignment vertical="center"/>
    </xf>
    <xf numFmtId="0" fontId="0" fillId="0" borderId="8" xfId="0" applyBorder="1" applyAlignment="1" applyProtection="1">
      <alignment horizontal="right" vertical="center"/>
    </xf>
    <xf numFmtId="0" fontId="0" fillId="0" borderId="8" xfId="0" applyBorder="1" applyAlignment="1" applyProtection="1">
      <alignment horizontal="right"/>
    </xf>
    <xf numFmtId="0" fontId="6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Alignment="1" applyProtection="1"/>
    <xf numFmtId="0" fontId="9" fillId="0" borderId="0" xfId="0" applyFont="1" applyBorder="1" applyAlignment="1" applyProtection="1">
      <alignment vertical="center"/>
    </xf>
    <xf numFmtId="0" fontId="4" fillId="4" borderId="6" xfId="0" applyNumberFormat="1" applyFont="1" applyFill="1" applyBorder="1" applyAlignment="1" applyProtection="1">
      <alignment vertical="center"/>
      <protection locked="0"/>
    </xf>
    <xf numFmtId="0" fontId="4" fillId="4" borderId="1" xfId="0" applyNumberFormat="1" applyFont="1" applyFill="1" applyBorder="1" applyAlignment="1" applyProtection="1">
      <alignment vertical="center"/>
      <protection locked="0"/>
    </xf>
    <xf numFmtId="0" fontId="4" fillId="4" borderId="3" xfId="0" applyNumberFormat="1" applyFont="1" applyFill="1" applyBorder="1" applyAlignment="1" applyProtection="1">
      <alignment vertical="center"/>
      <protection locked="0"/>
    </xf>
    <xf numFmtId="0" fontId="18" fillId="4" borderId="1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NumberFormat="1" applyFont="1" applyFill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0" fontId="0" fillId="0" borderId="15" xfId="0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4" borderId="2" xfId="0" applyFill="1" applyBorder="1" applyAlignment="1" applyProtection="1">
      <alignment vertical="center"/>
    </xf>
    <xf numFmtId="0" fontId="0" fillId="0" borderId="2" xfId="0" applyBorder="1"/>
    <xf numFmtId="0" fontId="0" fillId="0" borderId="5" xfId="0" applyBorder="1"/>
    <xf numFmtId="0" fontId="0" fillId="0" borderId="10" xfId="0" applyBorder="1" applyAlignment="1" applyProtection="1">
      <alignment vertical="center"/>
    </xf>
    <xf numFmtId="0" fontId="0" fillId="0" borderId="2" xfId="0" applyBorder="1" applyAlignment="1" applyProtection="1"/>
    <xf numFmtId="0" fontId="7" fillId="0" borderId="8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top"/>
    </xf>
    <xf numFmtId="0" fontId="0" fillId="0" borderId="8" xfId="0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11" xfId="0" applyBorder="1" applyAlignment="1" applyProtection="1">
      <alignment vertical="center" wrapText="1"/>
    </xf>
    <xf numFmtId="0" fontId="3" fillId="0" borderId="2" xfId="0" applyFont="1" applyBorder="1" applyAlignment="1" applyProtection="1">
      <alignment horizontal="right" vertical="top"/>
    </xf>
    <xf numFmtId="0" fontId="5" fillId="0" borderId="8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right" vertical="center"/>
    </xf>
    <xf numFmtId="0" fontId="6" fillId="0" borderId="8" xfId="0" applyFont="1" applyBorder="1" applyAlignment="1" applyProtection="1"/>
    <xf numFmtId="0" fontId="0" fillId="0" borderId="2" xfId="0" applyBorder="1" applyAlignment="1" applyProtection="1">
      <alignment vertical="top"/>
    </xf>
    <xf numFmtId="1" fontId="4" fillId="0" borderId="6" xfId="0" applyNumberFormat="1" applyFont="1" applyBorder="1" applyAlignment="1" applyProtection="1">
      <alignment horizontal="center" vertical="center"/>
    </xf>
    <xf numFmtId="1" fontId="4" fillId="0" borderId="1" xfId="0" applyNumberFormat="1" applyFont="1" applyBorder="1" applyAlignment="1" applyProtection="1">
      <alignment horizontal="center" vertical="center"/>
    </xf>
    <xf numFmtId="1" fontId="4" fillId="0" borderId="3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1" fontId="4" fillId="3" borderId="6" xfId="0" applyNumberFormat="1" applyFont="1" applyFill="1" applyBorder="1" applyAlignment="1" applyProtection="1">
      <alignment horizontal="center" vertical="center"/>
    </xf>
    <xf numFmtId="1" fontId="0" fillId="3" borderId="1" xfId="0" applyNumberFormat="1" applyFill="1" applyBorder="1" applyAlignment="1" applyProtection="1">
      <alignment horizontal="center" vertical="center"/>
    </xf>
    <xf numFmtId="1" fontId="0" fillId="3" borderId="3" xfId="0" applyNumberForma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vertical="top"/>
    </xf>
    <xf numFmtId="1" fontId="4" fillId="4" borderId="1" xfId="0" applyNumberFormat="1" applyFont="1" applyFill="1" applyBorder="1" applyAlignment="1" applyProtection="1">
      <alignment horizontal="center" vertical="center"/>
    </xf>
    <xf numFmtId="1" fontId="4" fillId="4" borderId="3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Border="1" applyAlignment="1" applyProtection="1">
      <alignment horizontal="center" vertical="center"/>
    </xf>
    <xf numFmtId="0" fontId="4" fillId="0" borderId="1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horizontal="right" vertical="center"/>
    </xf>
    <xf numFmtId="0" fontId="5" fillId="0" borderId="8" xfId="0" applyFont="1" applyBorder="1" applyAlignment="1" applyProtection="1"/>
    <xf numFmtId="0" fontId="0" fillId="0" borderId="8" xfId="0" applyBorder="1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5" fillId="0" borderId="26" xfId="0" applyFont="1" applyBorder="1" applyAlignment="1" applyProtection="1">
      <alignment horizontal="center" vertical="center" textRotation="90"/>
    </xf>
    <xf numFmtId="0" fontId="5" fillId="0" borderId="19" xfId="0" applyFont="1" applyBorder="1" applyAlignment="1" applyProtection="1">
      <alignment horizontal="center" vertical="center" textRotation="90"/>
    </xf>
    <xf numFmtId="0" fontId="6" fillId="0" borderId="12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vertical="center" textRotation="90" shrinkToFit="1"/>
    </xf>
    <xf numFmtId="0" fontId="0" fillId="0" borderId="7" xfId="0" applyBorder="1" applyAlignment="1" applyProtection="1">
      <alignment shrinkToFit="1"/>
    </xf>
    <xf numFmtId="0" fontId="0" fillId="0" borderId="6" xfId="0" applyBorder="1" applyAlignment="1" applyProtection="1">
      <alignment horizontal="center" vertical="center"/>
    </xf>
    <xf numFmtId="14" fontId="4" fillId="4" borderId="6" xfId="0" applyNumberFormat="1" applyFont="1" applyFill="1" applyBorder="1" applyAlignment="1" applyProtection="1">
      <alignment horizontal="center" vertical="center"/>
      <protection locked="0"/>
    </xf>
    <xf numFmtId="0" fontId="4" fillId="4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3" xfId="0" applyNumberFormat="1" applyFont="1" applyFill="1" applyBorder="1" applyAlignment="1" applyProtection="1">
      <alignment horizontal="center" vertical="center"/>
      <protection locked="0"/>
    </xf>
    <xf numFmtId="0" fontId="6" fillId="4" borderId="0" xfId="0" applyNumberFormat="1" applyFont="1" applyFill="1" applyBorder="1" applyAlignment="1" applyProtection="1">
      <alignment horizontal="left" vertical="top" wrapText="1"/>
      <protection locked="0"/>
    </xf>
    <xf numFmtId="0" fontId="0" fillId="4" borderId="0" xfId="0" applyNumberFormat="1" applyFill="1" applyAlignment="1" applyProtection="1">
      <alignment horizontal="left" vertical="top" wrapText="1"/>
      <protection locked="0"/>
    </xf>
    <xf numFmtId="0" fontId="0" fillId="4" borderId="2" xfId="0" applyNumberForma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vertical="center"/>
    </xf>
    <xf numFmtId="0" fontId="3" fillId="5" borderId="3" xfId="0" applyFont="1" applyFill="1" applyBorder="1" applyAlignment="1" applyProtection="1">
      <alignment vertical="center"/>
    </xf>
    <xf numFmtId="0" fontId="0" fillId="0" borderId="10" xfId="0" applyBorder="1" applyAlignment="1" applyProtection="1">
      <alignment horizontal="right" vertical="center"/>
    </xf>
    <xf numFmtId="0" fontId="12" fillId="0" borderId="7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4" fillId="4" borderId="6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fmlaLink="Variablen!$E$20" lockText="1" noThreeD="1"/>
</file>

<file path=xl/ctrlProps/ctrlProp16.xml><?xml version="1.0" encoding="utf-8"?>
<formControlPr xmlns="http://schemas.microsoft.com/office/spreadsheetml/2009/9/main" objectType="CheckBox" fmlaLink="Variablen!$A$20" lockText="1" noThreeD="1"/>
</file>

<file path=xl/ctrlProps/ctrlProp17.xml><?xml version="1.0" encoding="utf-8"?>
<formControlPr xmlns="http://schemas.microsoft.com/office/spreadsheetml/2009/9/main" objectType="CheckBox" fmlaLink="Variablen!$A$9" lockText="1" noThreeD="1"/>
</file>

<file path=xl/ctrlProps/ctrlProp18.xml><?xml version="1.0" encoding="utf-8"?>
<formControlPr xmlns="http://schemas.microsoft.com/office/spreadsheetml/2009/9/main" objectType="CheckBox" fmlaLink="Variablen!$A$10" lockText="1" noThreeD="1"/>
</file>

<file path=xl/ctrlProps/ctrlProp19.xml><?xml version="1.0" encoding="utf-8"?>
<formControlPr xmlns="http://schemas.microsoft.com/office/spreadsheetml/2009/9/main" objectType="CheckBox" fmlaLink="Variablen!$A$11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GBox" noThreeD="1"/>
</file>

<file path=xl/ctrlProps/ctrlProp24.xml><?xml version="1.0" encoding="utf-8"?>
<formControlPr xmlns="http://schemas.microsoft.com/office/spreadsheetml/2009/9/main" objectType="Radio" checked="Checked" firstButton="1" fmlaLink="B3" noThreeD="1"/>
</file>

<file path=xl/ctrlProps/ctrlProp25.xml><?xml version="1.0" encoding="utf-8"?>
<formControlPr xmlns="http://schemas.microsoft.com/office/spreadsheetml/2009/9/main" objectType="Radio" noThreeD="1"/>
</file>

<file path=xl/ctrlProps/ctrlProp26.xml><?xml version="1.0" encoding="utf-8"?>
<formControlPr xmlns="http://schemas.microsoft.com/office/spreadsheetml/2009/9/main" objectType="Radio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Variablen!$A$16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fmlaLink="Variablen!$A$4" lockText="1" noThreeD="1"/>
</file>

<file path=xl/ctrlProps/ctrlProp57.xml><?xml version="1.0" encoding="utf-8"?>
<formControlPr xmlns="http://schemas.microsoft.com/office/spreadsheetml/2009/9/main" objectType="CheckBox" fmlaLink="Variablen!$A$5" lockText="1" noThreeD="1"/>
</file>

<file path=xl/ctrlProps/ctrlProp58.xml><?xml version="1.0" encoding="utf-8"?>
<formControlPr xmlns="http://schemas.microsoft.com/office/spreadsheetml/2009/9/main" objectType="CheckBox" fmlaLink="Variablen!$A$6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fmlaLink="Variablen!$B$16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fmlaLink="Variablen!$A$23" lockText="1" noThreeD="1"/>
</file>

<file path=xl/ctrlProps/ctrlProp63.xml><?xml version="1.0" encoding="utf-8"?>
<formControlPr xmlns="http://schemas.microsoft.com/office/spreadsheetml/2009/9/main" objectType="Radio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fmlaLink="$AK$43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7</xdr:row>
          <xdr:rowOff>9525</xdr:rowOff>
        </xdr:from>
        <xdr:to>
          <xdr:col>3</xdr:col>
          <xdr:colOff>9525</xdr:colOff>
          <xdr:row>7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9</xdr:row>
          <xdr:rowOff>9525</xdr:rowOff>
        </xdr:from>
        <xdr:to>
          <xdr:col>3</xdr:col>
          <xdr:colOff>9525</xdr:colOff>
          <xdr:row>9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8</xdr:row>
          <xdr:rowOff>9525</xdr:rowOff>
        </xdr:from>
        <xdr:to>
          <xdr:col>3</xdr:col>
          <xdr:colOff>9525</xdr:colOff>
          <xdr:row>8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21</xdr:col>
      <xdr:colOff>0</xdr:colOff>
      <xdr:row>14</xdr:row>
      <xdr:rowOff>161925</xdr:rowOff>
    </xdr:from>
    <xdr:to>
      <xdr:col>32</xdr:col>
      <xdr:colOff>9525</xdr:colOff>
      <xdr:row>18</xdr:row>
      <xdr:rowOff>0</xdr:rowOff>
    </xdr:to>
    <xdr:sp macro="" textlink="">
      <xdr:nvSpPr>
        <xdr:cNvPr id="1033" name="Rectangle 9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Arrowheads="1"/>
        </xdr:cNvSpPr>
      </xdr:nvSpPr>
      <xdr:spPr bwMode="auto">
        <a:xfrm>
          <a:off x="4067175" y="3438525"/>
          <a:ext cx="2209800" cy="828675"/>
        </a:xfrm>
        <a:prstGeom prst="rect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21</xdr:col>
      <xdr:colOff>0</xdr:colOff>
      <xdr:row>14</xdr:row>
      <xdr:rowOff>209550</xdr:rowOff>
    </xdr:from>
    <xdr:to>
      <xdr:col>32</xdr:col>
      <xdr:colOff>9525</xdr:colOff>
      <xdr:row>14</xdr:row>
      <xdr:rowOff>209550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ShapeType="1"/>
        </xdr:cNvSpPr>
      </xdr:nvSpPr>
      <xdr:spPr bwMode="auto">
        <a:xfrm>
          <a:off x="4067175" y="3486150"/>
          <a:ext cx="2209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9525</xdr:colOff>
      <xdr:row>17</xdr:row>
      <xdr:rowOff>209550</xdr:rowOff>
    </xdr:from>
    <xdr:to>
      <xdr:col>32</xdr:col>
      <xdr:colOff>9525</xdr:colOff>
      <xdr:row>17</xdr:row>
      <xdr:rowOff>209550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 noChangeShapeType="1"/>
        </xdr:cNvSpPr>
      </xdr:nvSpPr>
      <xdr:spPr bwMode="auto">
        <a:xfrm>
          <a:off x="4076700" y="4229100"/>
          <a:ext cx="22002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104775</xdr:colOff>
      <xdr:row>15</xdr:row>
      <xdr:rowOff>0</xdr:rowOff>
    </xdr:from>
    <xdr:to>
      <xdr:col>31</xdr:col>
      <xdr:colOff>114300</xdr:colOff>
      <xdr:row>17</xdr:row>
      <xdr:rowOff>171450</xdr:rowOff>
    </xdr:to>
    <xdr:sp macro="" textlink="">
      <xdr:nvSpPr>
        <xdr:cNvPr id="1036" name="Rectangle 12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Arrowheads="1"/>
        </xdr:cNvSpPr>
      </xdr:nvSpPr>
      <xdr:spPr bwMode="auto">
        <a:xfrm>
          <a:off x="4171950" y="3524250"/>
          <a:ext cx="2009775" cy="666750"/>
        </a:xfrm>
        <a:prstGeom prst="rect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21</xdr:col>
      <xdr:colOff>114300</xdr:colOff>
      <xdr:row>15</xdr:row>
      <xdr:rowOff>66675</xdr:rowOff>
    </xdr:from>
    <xdr:to>
      <xdr:col>31</xdr:col>
      <xdr:colOff>104775</xdr:colOff>
      <xdr:row>15</xdr:row>
      <xdr:rowOff>66675</xdr:rowOff>
    </xdr:to>
    <xdr:sp macro="" textlink="">
      <xdr:nvSpPr>
        <xdr:cNvPr id="1037" name="Line 13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 noChangeShapeType="1"/>
        </xdr:cNvSpPr>
      </xdr:nvSpPr>
      <xdr:spPr bwMode="auto">
        <a:xfrm>
          <a:off x="4181475" y="3590925"/>
          <a:ext cx="1990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sm" len="med"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114300</xdr:colOff>
      <xdr:row>19</xdr:row>
      <xdr:rowOff>0</xdr:rowOff>
    </xdr:from>
    <xdr:to>
      <xdr:col>31</xdr:col>
      <xdr:colOff>104775</xdr:colOff>
      <xdr:row>19</xdr:row>
      <xdr:rowOff>0</xdr:rowOff>
    </xdr:to>
    <xdr:sp macro="" textlink="">
      <xdr:nvSpPr>
        <xdr:cNvPr id="1038" name="Line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>
          <a:spLocks noChangeShapeType="1"/>
        </xdr:cNvSpPr>
      </xdr:nvSpPr>
      <xdr:spPr bwMode="auto">
        <a:xfrm>
          <a:off x="4181475" y="4514850"/>
          <a:ext cx="1990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sm" len="med"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114300</xdr:colOff>
      <xdr:row>14</xdr:row>
      <xdr:rowOff>0</xdr:rowOff>
    </xdr:from>
    <xdr:to>
      <xdr:col>31</xdr:col>
      <xdr:colOff>104775</xdr:colOff>
      <xdr:row>14</xdr:row>
      <xdr:rowOff>0</xdr:rowOff>
    </xdr:to>
    <xdr:sp macro="" textlink="">
      <xdr:nvSpPr>
        <xdr:cNvPr id="1039" name="Line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>
          <a:spLocks noChangeShapeType="1"/>
        </xdr:cNvSpPr>
      </xdr:nvSpPr>
      <xdr:spPr bwMode="auto">
        <a:xfrm>
          <a:off x="4181475" y="3276600"/>
          <a:ext cx="1990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sm" len="med"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9525</xdr:colOff>
      <xdr:row>21</xdr:row>
      <xdr:rowOff>0</xdr:rowOff>
    </xdr:from>
    <xdr:to>
      <xdr:col>32</xdr:col>
      <xdr:colOff>0</xdr:colOff>
      <xdr:row>21</xdr:row>
      <xdr:rowOff>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4076700" y="5010150"/>
          <a:ext cx="21907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sm" len="med"/>
          <a:tailEnd type="triangle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31</xdr:col>
      <xdr:colOff>104775</xdr:colOff>
      <xdr:row>13</xdr:row>
      <xdr:rowOff>200025</xdr:rowOff>
    </xdr:from>
    <xdr:to>
      <xdr:col>31</xdr:col>
      <xdr:colOff>104775</xdr:colOff>
      <xdr:row>19</xdr:row>
      <xdr:rowOff>66675</xdr:rowOff>
    </xdr:to>
    <xdr:sp macro="" textlink="">
      <xdr:nvSpPr>
        <xdr:cNvPr id="1041" name="Line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>
          <a:spLocks noChangeShapeType="1"/>
        </xdr:cNvSpPr>
      </xdr:nvSpPr>
      <xdr:spPr bwMode="auto">
        <a:xfrm>
          <a:off x="6172200" y="3228975"/>
          <a:ext cx="0" cy="1352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114300</xdr:colOff>
      <xdr:row>13</xdr:row>
      <xdr:rowOff>209550</xdr:rowOff>
    </xdr:from>
    <xdr:to>
      <xdr:col>21</xdr:col>
      <xdr:colOff>114300</xdr:colOff>
      <xdr:row>19</xdr:row>
      <xdr:rowOff>76200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4181475" y="3238500"/>
          <a:ext cx="0" cy="13525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17</xdr:row>
      <xdr:rowOff>228600</xdr:rowOff>
    </xdr:from>
    <xdr:to>
      <xdr:col>32</xdr:col>
      <xdr:colOff>9525</xdr:colOff>
      <xdr:row>21</xdr:row>
      <xdr:rowOff>57150</xdr:rowOff>
    </xdr:to>
    <xdr:sp macro="" textlink="">
      <xdr:nvSpPr>
        <xdr:cNvPr id="1043" name="Line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ShapeType="1"/>
        </xdr:cNvSpPr>
      </xdr:nvSpPr>
      <xdr:spPr bwMode="auto">
        <a:xfrm>
          <a:off x="6276975" y="4248150"/>
          <a:ext cx="0" cy="819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0</xdr:colOff>
      <xdr:row>17</xdr:row>
      <xdr:rowOff>228600</xdr:rowOff>
    </xdr:from>
    <xdr:to>
      <xdr:col>21</xdr:col>
      <xdr:colOff>0</xdr:colOff>
      <xdr:row>21</xdr:row>
      <xdr:rowOff>66675</xdr:rowOff>
    </xdr:to>
    <xdr:sp macro="" textlink="">
      <xdr:nvSpPr>
        <xdr:cNvPr id="1044" name="Line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4067175" y="4248150"/>
          <a:ext cx="0" cy="8286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22</xdr:row>
          <xdr:rowOff>133350</xdr:rowOff>
        </xdr:from>
        <xdr:to>
          <xdr:col>13</xdr:col>
          <xdr:colOff>0</xdr:colOff>
          <xdr:row>23</xdr:row>
          <xdr:rowOff>104775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25</xdr:row>
          <xdr:rowOff>76200</xdr:rowOff>
        </xdr:from>
        <xdr:to>
          <xdr:col>13</xdr:col>
          <xdr:colOff>0</xdr:colOff>
          <xdr:row>26</xdr:row>
          <xdr:rowOff>47625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95250</xdr:colOff>
          <xdr:row>25</xdr:row>
          <xdr:rowOff>76200</xdr:rowOff>
        </xdr:from>
        <xdr:to>
          <xdr:col>15</xdr:col>
          <xdr:colOff>0</xdr:colOff>
          <xdr:row>26</xdr:row>
          <xdr:rowOff>47625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38</xdr:row>
          <xdr:rowOff>0</xdr:rowOff>
        </xdr:from>
        <xdr:to>
          <xdr:col>5</xdr:col>
          <xdr:colOff>95250</xdr:colOff>
          <xdr:row>38</xdr:row>
          <xdr:rowOff>219075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39</xdr:row>
          <xdr:rowOff>238125</xdr:rowOff>
        </xdr:from>
        <xdr:to>
          <xdr:col>14</xdr:col>
          <xdr:colOff>85725</xdr:colOff>
          <xdr:row>40</xdr:row>
          <xdr:rowOff>209550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40</xdr:row>
          <xdr:rowOff>9525</xdr:rowOff>
        </xdr:from>
        <xdr:to>
          <xdr:col>27</xdr:col>
          <xdr:colOff>85725</xdr:colOff>
          <xdr:row>40</xdr:row>
          <xdr:rowOff>228600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104775</xdr:colOff>
          <xdr:row>44</xdr:row>
          <xdr:rowOff>219075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47</xdr:row>
          <xdr:rowOff>0</xdr:rowOff>
        </xdr:from>
        <xdr:to>
          <xdr:col>13</xdr:col>
          <xdr:colOff>0</xdr:colOff>
          <xdr:row>47</xdr:row>
          <xdr:rowOff>219075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48</xdr:row>
          <xdr:rowOff>0</xdr:rowOff>
        </xdr:from>
        <xdr:to>
          <xdr:col>13</xdr:col>
          <xdr:colOff>0</xdr:colOff>
          <xdr:row>48</xdr:row>
          <xdr:rowOff>219075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45</xdr:row>
          <xdr:rowOff>0</xdr:rowOff>
        </xdr:from>
        <xdr:to>
          <xdr:col>13</xdr:col>
          <xdr:colOff>0</xdr:colOff>
          <xdr:row>45</xdr:row>
          <xdr:rowOff>219075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95250</xdr:colOff>
          <xdr:row>46</xdr:row>
          <xdr:rowOff>0</xdr:rowOff>
        </xdr:from>
        <xdr:to>
          <xdr:col>13</xdr:col>
          <xdr:colOff>0</xdr:colOff>
          <xdr:row>46</xdr:row>
          <xdr:rowOff>219075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47</xdr:row>
          <xdr:rowOff>0</xdr:rowOff>
        </xdr:from>
        <xdr:to>
          <xdr:col>4</xdr:col>
          <xdr:colOff>0</xdr:colOff>
          <xdr:row>47</xdr:row>
          <xdr:rowOff>219075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45</xdr:row>
          <xdr:rowOff>0</xdr:rowOff>
        </xdr:from>
        <xdr:to>
          <xdr:col>4</xdr:col>
          <xdr:colOff>0</xdr:colOff>
          <xdr:row>45</xdr:row>
          <xdr:rowOff>219075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95250</xdr:colOff>
          <xdr:row>51</xdr:row>
          <xdr:rowOff>0</xdr:rowOff>
        </xdr:from>
        <xdr:to>
          <xdr:col>20</xdr:col>
          <xdr:colOff>0</xdr:colOff>
          <xdr:row>51</xdr:row>
          <xdr:rowOff>219075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51</xdr:row>
          <xdr:rowOff>0</xdr:rowOff>
        </xdr:from>
        <xdr:to>
          <xdr:col>27</xdr:col>
          <xdr:colOff>104775</xdr:colOff>
          <xdr:row>51</xdr:row>
          <xdr:rowOff>219075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0</xdr:colOff>
          <xdr:row>52</xdr:row>
          <xdr:rowOff>0</xdr:rowOff>
        </xdr:from>
        <xdr:to>
          <xdr:col>27</xdr:col>
          <xdr:colOff>104775</xdr:colOff>
          <xdr:row>52</xdr:row>
          <xdr:rowOff>219075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56</xdr:row>
          <xdr:rowOff>0</xdr:rowOff>
        </xdr:from>
        <xdr:to>
          <xdr:col>4</xdr:col>
          <xdr:colOff>0</xdr:colOff>
          <xdr:row>57</xdr:row>
          <xdr:rowOff>19050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0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55</xdr:row>
          <xdr:rowOff>0</xdr:rowOff>
        </xdr:from>
        <xdr:to>
          <xdr:col>4</xdr:col>
          <xdr:colOff>0</xdr:colOff>
          <xdr:row>56</xdr:row>
          <xdr:rowOff>9525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54</xdr:row>
          <xdr:rowOff>0</xdr:rowOff>
        </xdr:from>
        <xdr:to>
          <xdr:col>4</xdr:col>
          <xdr:colOff>0</xdr:colOff>
          <xdr:row>55</xdr:row>
          <xdr:rowOff>9525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</xdr:row>
          <xdr:rowOff>38100</xdr:rowOff>
        </xdr:from>
        <xdr:to>
          <xdr:col>24</xdr:col>
          <xdr:colOff>9525</xdr:colOff>
          <xdr:row>2</xdr:row>
          <xdr:rowOff>123825</xdr:rowOff>
        </xdr:to>
        <xdr:sp macro="" textlink="">
          <xdr:nvSpPr>
            <xdr:cNvPr id="1093" name="Group Box 6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0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1</xdr:row>
          <xdr:rowOff>57150</xdr:rowOff>
        </xdr:from>
        <xdr:to>
          <xdr:col>9</xdr:col>
          <xdr:colOff>38100</xdr:colOff>
          <xdr:row>2</xdr:row>
          <xdr:rowOff>114300</xdr:rowOff>
        </xdr:to>
        <xdr:sp macro="" textlink="">
          <xdr:nvSpPr>
            <xdr:cNvPr id="1094" name="Option Button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deutsch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</xdr:row>
          <xdr:rowOff>57150</xdr:rowOff>
        </xdr:from>
        <xdr:to>
          <xdr:col>14</xdr:col>
          <xdr:colOff>85725</xdr:colOff>
          <xdr:row>2</xdr:row>
          <xdr:rowOff>104775</xdr:rowOff>
        </xdr:to>
        <xdr:sp macro="" textlink="">
          <xdr:nvSpPr>
            <xdr:cNvPr id="1095" name="Option Button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english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47625</xdr:colOff>
          <xdr:row>1</xdr:row>
          <xdr:rowOff>57150</xdr:rowOff>
        </xdr:from>
        <xdr:to>
          <xdr:col>18</xdr:col>
          <xdr:colOff>133350</xdr:colOff>
          <xdr:row>2</xdr:row>
          <xdr:rowOff>104775</xdr:rowOff>
        </xdr:to>
        <xdr:sp macro="" textlink="">
          <xdr:nvSpPr>
            <xdr:cNvPr id="1096" name="Option Button 7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0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français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133350</xdr:colOff>
          <xdr:row>44</xdr:row>
          <xdr:rowOff>57150</xdr:rowOff>
        </xdr:from>
        <xdr:to>
          <xdr:col>21</xdr:col>
          <xdr:colOff>38100</xdr:colOff>
          <xdr:row>45</xdr:row>
          <xdr:rowOff>28575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61</xdr:row>
          <xdr:rowOff>19050</xdr:rowOff>
        </xdr:from>
        <xdr:to>
          <xdr:col>12</xdr:col>
          <xdr:colOff>123825</xdr:colOff>
          <xdr:row>61</xdr:row>
          <xdr:rowOff>238125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60</xdr:row>
          <xdr:rowOff>9525</xdr:rowOff>
        </xdr:from>
        <xdr:to>
          <xdr:col>12</xdr:col>
          <xdr:colOff>123825</xdr:colOff>
          <xdr:row>60</xdr:row>
          <xdr:rowOff>228600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59</xdr:row>
          <xdr:rowOff>0</xdr:rowOff>
        </xdr:from>
        <xdr:to>
          <xdr:col>12</xdr:col>
          <xdr:colOff>114300</xdr:colOff>
          <xdr:row>59</xdr:row>
          <xdr:rowOff>219075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58</xdr:row>
          <xdr:rowOff>0</xdr:rowOff>
        </xdr:from>
        <xdr:to>
          <xdr:col>12</xdr:col>
          <xdr:colOff>114300</xdr:colOff>
          <xdr:row>58</xdr:row>
          <xdr:rowOff>219075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9525</xdr:colOff>
          <xdr:row>60</xdr:row>
          <xdr:rowOff>9525</xdr:rowOff>
        </xdr:from>
        <xdr:to>
          <xdr:col>15</xdr:col>
          <xdr:colOff>114300</xdr:colOff>
          <xdr:row>60</xdr:row>
          <xdr:rowOff>228600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59</xdr:row>
          <xdr:rowOff>0</xdr:rowOff>
        </xdr:from>
        <xdr:to>
          <xdr:col>15</xdr:col>
          <xdr:colOff>104775</xdr:colOff>
          <xdr:row>59</xdr:row>
          <xdr:rowOff>219075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58</xdr:row>
          <xdr:rowOff>0</xdr:rowOff>
        </xdr:from>
        <xdr:to>
          <xdr:col>15</xdr:col>
          <xdr:colOff>104775</xdr:colOff>
          <xdr:row>58</xdr:row>
          <xdr:rowOff>219075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58</xdr:row>
          <xdr:rowOff>9525</xdr:rowOff>
        </xdr:from>
        <xdr:to>
          <xdr:col>18</xdr:col>
          <xdr:colOff>104775</xdr:colOff>
          <xdr:row>58</xdr:row>
          <xdr:rowOff>228600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190500</xdr:colOff>
          <xdr:row>61</xdr:row>
          <xdr:rowOff>9525</xdr:rowOff>
        </xdr:from>
        <xdr:to>
          <xdr:col>25</xdr:col>
          <xdr:colOff>95250</xdr:colOff>
          <xdr:row>61</xdr:row>
          <xdr:rowOff>228600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59</xdr:row>
          <xdr:rowOff>9525</xdr:rowOff>
        </xdr:from>
        <xdr:to>
          <xdr:col>25</xdr:col>
          <xdr:colOff>85725</xdr:colOff>
          <xdr:row>59</xdr:row>
          <xdr:rowOff>228600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180975</xdr:colOff>
          <xdr:row>58</xdr:row>
          <xdr:rowOff>9525</xdr:rowOff>
        </xdr:from>
        <xdr:to>
          <xdr:col>25</xdr:col>
          <xdr:colOff>85725</xdr:colOff>
          <xdr:row>58</xdr:row>
          <xdr:rowOff>228600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104775</xdr:colOff>
          <xdr:row>62</xdr:row>
          <xdr:rowOff>114300</xdr:rowOff>
        </xdr:from>
        <xdr:to>
          <xdr:col>17</xdr:col>
          <xdr:colOff>9525</xdr:colOff>
          <xdr:row>63</xdr:row>
          <xdr:rowOff>95250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27</xdr:col>
      <xdr:colOff>57150</xdr:colOff>
      <xdr:row>62</xdr:row>
      <xdr:rowOff>114300</xdr:rowOff>
    </xdr:from>
    <xdr:to>
      <xdr:col>34</xdr:col>
      <xdr:colOff>66675</xdr:colOff>
      <xdr:row>69</xdr:row>
      <xdr:rowOff>228600</xdr:rowOff>
    </xdr:to>
    <xdr:pic>
      <xdr:nvPicPr>
        <xdr:cNvPr id="1117" name="Picture 93" descr="checklist4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14173200"/>
          <a:ext cx="1409700" cy="1781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95250</xdr:colOff>
          <xdr:row>68</xdr:row>
          <xdr:rowOff>114300</xdr:rowOff>
        </xdr:from>
        <xdr:to>
          <xdr:col>25</xdr:col>
          <xdr:colOff>0</xdr:colOff>
          <xdr:row>69</xdr:row>
          <xdr:rowOff>95250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95250</xdr:colOff>
          <xdr:row>62</xdr:row>
          <xdr:rowOff>133350</xdr:rowOff>
        </xdr:from>
        <xdr:to>
          <xdr:col>25</xdr:col>
          <xdr:colOff>0</xdr:colOff>
          <xdr:row>63</xdr:row>
          <xdr:rowOff>114300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104775</xdr:colOff>
          <xdr:row>66</xdr:row>
          <xdr:rowOff>123825</xdr:rowOff>
        </xdr:from>
        <xdr:to>
          <xdr:col>4</xdr:col>
          <xdr:colOff>9525</xdr:colOff>
          <xdr:row>67</xdr:row>
          <xdr:rowOff>104775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64</xdr:row>
          <xdr:rowOff>114300</xdr:rowOff>
        </xdr:from>
        <xdr:to>
          <xdr:col>4</xdr:col>
          <xdr:colOff>0</xdr:colOff>
          <xdr:row>65</xdr:row>
          <xdr:rowOff>95250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74</xdr:row>
          <xdr:rowOff>0</xdr:rowOff>
        </xdr:from>
        <xdr:to>
          <xdr:col>12</xdr:col>
          <xdr:colOff>76200</xdr:colOff>
          <xdr:row>74</xdr:row>
          <xdr:rowOff>219075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73</xdr:row>
          <xdr:rowOff>0</xdr:rowOff>
        </xdr:from>
        <xdr:to>
          <xdr:col>12</xdr:col>
          <xdr:colOff>76200</xdr:colOff>
          <xdr:row>73</xdr:row>
          <xdr:rowOff>219075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72</xdr:row>
          <xdr:rowOff>0</xdr:rowOff>
        </xdr:from>
        <xdr:to>
          <xdr:col>12</xdr:col>
          <xdr:colOff>76200</xdr:colOff>
          <xdr:row>72</xdr:row>
          <xdr:rowOff>219075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71</xdr:row>
          <xdr:rowOff>0</xdr:rowOff>
        </xdr:from>
        <xdr:to>
          <xdr:col>12</xdr:col>
          <xdr:colOff>76200</xdr:colOff>
          <xdr:row>71</xdr:row>
          <xdr:rowOff>219075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171450</xdr:colOff>
          <xdr:row>75</xdr:row>
          <xdr:rowOff>0</xdr:rowOff>
        </xdr:from>
        <xdr:to>
          <xdr:col>12</xdr:col>
          <xdr:colOff>76200</xdr:colOff>
          <xdr:row>75</xdr:row>
          <xdr:rowOff>219075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74</xdr:row>
          <xdr:rowOff>9525</xdr:rowOff>
        </xdr:from>
        <xdr:to>
          <xdr:col>23</xdr:col>
          <xdr:colOff>28575</xdr:colOff>
          <xdr:row>74</xdr:row>
          <xdr:rowOff>228600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73</xdr:row>
          <xdr:rowOff>9525</xdr:rowOff>
        </xdr:from>
        <xdr:to>
          <xdr:col>23</xdr:col>
          <xdr:colOff>28575</xdr:colOff>
          <xdr:row>73</xdr:row>
          <xdr:rowOff>228600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72</xdr:row>
          <xdr:rowOff>9525</xdr:rowOff>
        </xdr:from>
        <xdr:to>
          <xdr:col>23</xdr:col>
          <xdr:colOff>28575</xdr:colOff>
          <xdr:row>72</xdr:row>
          <xdr:rowOff>228600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71</xdr:row>
          <xdr:rowOff>9525</xdr:rowOff>
        </xdr:from>
        <xdr:to>
          <xdr:col>23</xdr:col>
          <xdr:colOff>28575</xdr:colOff>
          <xdr:row>71</xdr:row>
          <xdr:rowOff>228600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75</xdr:row>
          <xdr:rowOff>9525</xdr:rowOff>
        </xdr:from>
        <xdr:to>
          <xdr:col>23</xdr:col>
          <xdr:colOff>28575</xdr:colOff>
          <xdr:row>75</xdr:row>
          <xdr:rowOff>228600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89</xdr:row>
          <xdr:rowOff>9525</xdr:rowOff>
        </xdr:from>
        <xdr:to>
          <xdr:col>3</xdr:col>
          <xdr:colOff>9525</xdr:colOff>
          <xdr:row>89</xdr:row>
          <xdr:rowOff>228600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104775</xdr:colOff>
          <xdr:row>90</xdr:row>
          <xdr:rowOff>0</xdr:rowOff>
        </xdr:from>
        <xdr:to>
          <xdr:col>3</xdr:col>
          <xdr:colOff>9525</xdr:colOff>
          <xdr:row>90</xdr:row>
          <xdr:rowOff>219075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51</xdr:row>
          <xdr:rowOff>0</xdr:rowOff>
        </xdr:from>
        <xdr:to>
          <xdr:col>8</xdr:col>
          <xdr:colOff>66675</xdr:colOff>
          <xdr:row>51</xdr:row>
          <xdr:rowOff>209550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51</xdr:row>
          <xdr:rowOff>0</xdr:rowOff>
        </xdr:from>
        <xdr:to>
          <xdr:col>16</xdr:col>
          <xdr:colOff>171450</xdr:colOff>
          <xdr:row>51</xdr:row>
          <xdr:rowOff>209550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52</xdr:row>
          <xdr:rowOff>0</xdr:rowOff>
        </xdr:from>
        <xdr:to>
          <xdr:col>16</xdr:col>
          <xdr:colOff>171450</xdr:colOff>
          <xdr:row>52</xdr:row>
          <xdr:rowOff>209550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24</xdr:col>
      <xdr:colOff>114300</xdr:colOff>
      <xdr:row>10</xdr:row>
      <xdr:rowOff>76200</xdr:rowOff>
    </xdr:from>
    <xdr:to>
      <xdr:col>27</xdr:col>
      <xdr:colOff>152400</xdr:colOff>
      <xdr:row>12</xdr:row>
      <xdr:rowOff>171450</xdr:rowOff>
    </xdr:to>
    <xdr:pic>
      <xdr:nvPicPr>
        <xdr:cNvPr id="1154" name="Picture 130" descr="quer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2362200"/>
          <a:ext cx="638175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180975</xdr:colOff>
      <xdr:row>10</xdr:row>
      <xdr:rowOff>76200</xdr:rowOff>
    </xdr:from>
    <xdr:to>
      <xdr:col>22</xdr:col>
      <xdr:colOff>95250</xdr:colOff>
      <xdr:row>12</xdr:row>
      <xdr:rowOff>190500</xdr:rowOff>
    </xdr:to>
    <xdr:pic>
      <xdr:nvPicPr>
        <xdr:cNvPr id="1155" name="Picture 131" descr="hoch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2362200"/>
          <a:ext cx="514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10</xdr:row>
          <xdr:rowOff>9525</xdr:rowOff>
        </xdr:from>
        <xdr:to>
          <xdr:col>8</xdr:col>
          <xdr:colOff>47625</xdr:colOff>
          <xdr:row>10</xdr:row>
          <xdr:rowOff>228600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12</xdr:row>
          <xdr:rowOff>9525</xdr:rowOff>
        </xdr:from>
        <xdr:to>
          <xdr:col>8</xdr:col>
          <xdr:colOff>47625</xdr:colOff>
          <xdr:row>12</xdr:row>
          <xdr:rowOff>228600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11</xdr:row>
          <xdr:rowOff>0</xdr:rowOff>
        </xdr:from>
        <xdr:to>
          <xdr:col>8</xdr:col>
          <xdr:colOff>47625</xdr:colOff>
          <xdr:row>11</xdr:row>
          <xdr:rowOff>219075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77</xdr:row>
          <xdr:rowOff>76200</xdr:rowOff>
        </xdr:from>
        <xdr:to>
          <xdr:col>6</xdr:col>
          <xdr:colOff>152400</xdr:colOff>
          <xdr:row>79</xdr:row>
          <xdr:rowOff>219075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1</xdr:row>
          <xdr:rowOff>57150</xdr:rowOff>
        </xdr:from>
        <xdr:to>
          <xdr:col>23</xdr:col>
          <xdr:colOff>9525</xdr:colOff>
          <xdr:row>2</xdr:row>
          <xdr:rowOff>104775</xdr:rowOff>
        </xdr:to>
        <xdr:sp macro="" textlink="">
          <xdr:nvSpPr>
            <xdr:cNvPr id="1161" name="Option Button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italiano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68</xdr:row>
          <xdr:rowOff>133350</xdr:rowOff>
        </xdr:from>
        <xdr:to>
          <xdr:col>4</xdr:col>
          <xdr:colOff>0</xdr:colOff>
          <xdr:row>69</xdr:row>
          <xdr:rowOff>114300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79</xdr:row>
          <xdr:rowOff>9525</xdr:rowOff>
        </xdr:from>
        <xdr:to>
          <xdr:col>6</xdr:col>
          <xdr:colOff>152400</xdr:colOff>
          <xdr:row>79</xdr:row>
          <xdr:rowOff>228600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47625</xdr:colOff>
          <xdr:row>79</xdr:row>
          <xdr:rowOff>238125</xdr:rowOff>
        </xdr:from>
        <xdr:to>
          <xdr:col>6</xdr:col>
          <xdr:colOff>152400</xdr:colOff>
          <xdr:row>81</xdr:row>
          <xdr:rowOff>19050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95250</xdr:colOff>
          <xdr:row>57</xdr:row>
          <xdr:rowOff>0</xdr:rowOff>
        </xdr:from>
        <xdr:to>
          <xdr:col>4</xdr:col>
          <xdr:colOff>0</xdr:colOff>
          <xdr:row>57</xdr:row>
          <xdr:rowOff>219075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>
    <xdr:from>
      <xdr:col>15</xdr:col>
      <xdr:colOff>66675</xdr:colOff>
      <xdr:row>29</xdr:row>
      <xdr:rowOff>9525</xdr:rowOff>
    </xdr:from>
    <xdr:to>
      <xdr:col>20</xdr:col>
      <xdr:colOff>171450</xdr:colOff>
      <xdr:row>38</xdr:row>
      <xdr:rowOff>200025</xdr:rowOff>
    </xdr:to>
    <xdr:grpSp>
      <xdr:nvGrpSpPr>
        <xdr:cNvPr id="2606" name="Group 1582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GrpSpPr>
          <a:grpSpLocks/>
        </xdr:cNvGrpSpPr>
      </xdr:nvGrpSpPr>
      <xdr:grpSpPr bwMode="auto">
        <a:xfrm>
          <a:off x="2933700" y="6915150"/>
          <a:ext cx="1104900" cy="1666875"/>
          <a:chOff x="10735" y="8266"/>
          <a:chExt cx="2555" cy="3602"/>
        </a:xfrm>
      </xdr:grpSpPr>
      <xdr:sp macro="" textlink="">
        <xdr:nvSpPr>
          <xdr:cNvPr id="2607" name="Freeform 1583">
            <a:extLst>
              <a:ext uri="{FF2B5EF4-FFF2-40B4-BE49-F238E27FC236}">
                <a16:creationId xmlns:a16="http://schemas.microsoft.com/office/drawing/2014/main" id="{00000000-0008-0000-0000-00002F0A0000}"/>
              </a:ext>
            </a:extLst>
          </xdr:cNvPr>
          <xdr:cNvSpPr>
            <a:spLocks/>
          </xdr:cNvSpPr>
        </xdr:nvSpPr>
        <xdr:spPr bwMode="auto">
          <a:xfrm>
            <a:off x="11009" y="8419"/>
            <a:ext cx="12" cy="20"/>
          </a:xfrm>
          <a:custGeom>
            <a:avLst/>
            <a:gdLst>
              <a:gd name="T0" fmla="*/ 0 w 36"/>
              <a:gd name="T1" fmla="*/ 60 h 60"/>
              <a:gd name="T2" fmla="*/ 7 w 36"/>
              <a:gd name="T3" fmla="*/ 54 h 60"/>
              <a:gd name="T4" fmla="*/ 13 w 36"/>
              <a:gd name="T5" fmla="*/ 49 h 60"/>
              <a:gd name="T6" fmla="*/ 19 w 36"/>
              <a:gd name="T7" fmla="*/ 43 h 60"/>
              <a:gd name="T8" fmla="*/ 23 w 36"/>
              <a:gd name="T9" fmla="*/ 37 h 60"/>
              <a:gd name="T10" fmla="*/ 27 w 36"/>
              <a:gd name="T11" fmla="*/ 30 h 60"/>
              <a:gd name="T12" fmla="*/ 30 w 36"/>
              <a:gd name="T13" fmla="*/ 24 h 60"/>
              <a:gd name="T14" fmla="*/ 33 w 36"/>
              <a:gd name="T15" fmla="*/ 17 h 60"/>
              <a:gd name="T16" fmla="*/ 34 w 36"/>
              <a:gd name="T17" fmla="*/ 10 h 60"/>
              <a:gd name="T18" fmla="*/ 36 w 36"/>
              <a:gd name="T19" fmla="*/ 4 h 60"/>
              <a:gd name="T20" fmla="*/ 36 w 36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6" h="60">
                <a:moveTo>
                  <a:pt x="0" y="60"/>
                </a:moveTo>
                <a:lnTo>
                  <a:pt x="7" y="54"/>
                </a:lnTo>
                <a:lnTo>
                  <a:pt x="13" y="49"/>
                </a:lnTo>
                <a:lnTo>
                  <a:pt x="19" y="43"/>
                </a:lnTo>
                <a:lnTo>
                  <a:pt x="23" y="37"/>
                </a:lnTo>
                <a:lnTo>
                  <a:pt x="27" y="30"/>
                </a:lnTo>
                <a:lnTo>
                  <a:pt x="30" y="24"/>
                </a:lnTo>
                <a:lnTo>
                  <a:pt x="33" y="17"/>
                </a:lnTo>
                <a:lnTo>
                  <a:pt x="34" y="10"/>
                </a:lnTo>
                <a:lnTo>
                  <a:pt x="36" y="4"/>
                </a:lnTo>
                <a:lnTo>
                  <a:pt x="3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08" name="Freeform 1584">
            <a:extLst>
              <a:ext uri="{FF2B5EF4-FFF2-40B4-BE49-F238E27FC236}">
                <a16:creationId xmlns:a16="http://schemas.microsoft.com/office/drawing/2014/main" id="{00000000-0008-0000-0000-0000300A0000}"/>
              </a:ext>
            </a:extLst>
          </xdr:cNvPr>
          <xdr:cNvSpPr>
            <a:spLocks/>
          </xdr:cNvSpPr>
        </xdr:nvSpPr>
        <xdr:spPr bwMode="auto">
          <a:xfrm>
            <a:off x="10909" y="8396"/>
            <a:ext cx="13" cy="17"/>
          </a:xfrm>
          <a:custGeom>
            <a:avLst/>
            <a:gdLst>
              <a:gd name="T0" fmla="*/ 40 w 40"/>
              <a:gd name="T1" fmla="*/ 0 h 52"/>
              <a:gd name="T2" fmla="*/ 33 w 40"/>
              <a:gd name="T3" fmla="*/ 4 h 52"/>
              <a:gd name="T4" fmla="*/ 26 w 40"/>
              <a:gd name="T5" fmla="*/ 10 h 52"/>
              <a:gd name="T6" fmla="*/ 20 w 40"/>
              <a:gd name="T7" fmla="*/ 15 h 52"/>
              <a:gd name="T8" fmla="*/ 15 w 40"/>
              <a:gd name="T9" fmla="*/ 21 h 52"/>
              <a:gd name="T10" fmla="*/ 10 w 40"/>
              <a:gd name="T11" fmla="*/ 27 h 52"/>
              <a:gd name="T12" fmla="*/ 6 w 40"/>
              <a:gd name="T13" fmla="*/ 32 h 52"/>
              <a:gd name="T14" fmla="*/ 3 w 40"/>
              <a:gd name="T15" fmla="*/ 40 h 52"/>
              <a:gd name="T16" fmla="*/ 2 w 40"/>
              <a:gd name="T17" fmla="*/ 45 h 52"/>
              <a:gd name="T18" fmla="*/ 0 w 40"/>
              <a:gd name="T19" fmla="*/ 52 h 5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40" h="52">
                <a:moveTo>
                  <a:pt x="40" y="0"/>
                </a:moveTo>
                <a:lnTo>
                  <a:pt x="33" y="4"/>
                </a:lnTo>
                <a:lnTo>
                  <a:pt x="26" y="10"/>
                </a:lnTo>
                <a:lnTo>
                  <a:pt x="20" y="15"/>
                </a:lnTo>
                <a:lnTo>
                  <a:pt x="15" y="21"/>
                </a:lnTo>
                <a:lnTo>
                  <a:pt x="10" y="27"/>
                </a:lnTo>
                <a:lnTo>
                  <a:pt x="6" y="32"/>
                </a:lnTo>
                <a:lnTo>
                  <a:pt x="3" y="40"/>
                </a:lnTo>
                <a:lnTo>
                  <a:pt x="2" y="45"/>
                </a:lnTo>
                <a:lnTo>
                  <a:pt x="0" y="52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09" name="Freeform 1585">
            <a:extLst>
              <a:ext uri="{FF2B5EF4-FFF2-40B4-BE49-F238E27FC236}">
                <a16:creationId xmlns:a16="http://schemas.microsoft.com/office/drawing/2014/main" id="{00000000-0008-0000-0000-0000310A0000}"/>
              </a:ext>
            </a:extLst>
          </xdr:cNvPr>
          <xdr:cNvSpPr>
            <a:spLocks/>
          </xdr:cNvSpPr>
        </xdr:nvSpPr>
        <xdr:spPr bwMode="auto">
          <a:xfrm>
            <a:off x="11023" y="8330"/>
            <a:ext cx="13" cy="38"/>
          </a:xfrm>
          <a:custGeom>
            <a:avLst/>
            <a:gdLst>
              <a:gd name="T0" fmla="*/ 41 w 41"/>
              <a:gd name="T1" fmla="*/ 0 h 114"/>
              <a:gd name="T2" fmla="*/ 34 w 41"/>
              <a:gd name="T3" fmla="*/ 5 h 114"/>
              <a:gd name="T4" fmla="*/ 27 w 41"/>
              <a:gd name="T5" fmla="*/ 10 h 114"/>
              <a:gd name="T6" fmla="*/ 21 w 41"/>
              <a:gd name="T7" fmla="*/ 16 h 114"/>
              <a:gd name="T8" fmla="*/ 17 w 41"/>
              <a:gd name="T9" fmla="*/ 22 h 114"/>
              <a:gd name="T10" fmla="*/ 11 w 41"/>
              <a:gd name="T11" fmla="*/ 27 h 114"/>
              <a:gd name="T12" fmla="*/ 8 w 41"/>
              <a:gd name="T13" fmla="*/ 33 h 114"/>
              <a:gd name="T14" fmla="*/ 5 w 41"/>
              <a:gd name="T15" fmla="*/ 40 h 114"/>
              <a:gd name="T16" fmla="*/ 2 w 41"/>
              <a:gd name="T17" fmla="*/ 46 h 114"/>
              <a:gd name="T18" fmla="*/ 1 w 41"/>
              <a:gd name="T19" fmla="*/ 53 h 114"/>
              <a:gd name="T20" fmla="*/ 0 w 41"/>
              <a:gd name="T21" fmla="*/ 59 h 114"/>
              <a:gd name="T22" fmla="*/ 0 w 41"/>
              <a:gd name="T23" fmla="*/ 66 h 114"/>
              <a:gd name="T24" fmla="*/ 1 w 41"/>
              <a:gd name="T25" fmla="*/ 72 h 114"/>
              <a:gd name="T26" fmla="*/ 2 w 41"/>
              <a:gd name="T27" fmla="*/ 79 h 114"/>
              <a:gd name="T28" fmla="*/ 5 w 41"/>
              <a:gd name="T29" fmla="*/ 85 h 114"/>
              <a:gd name="T30" fmla="*/ 8 w 41"/>
              <a:gd name="T31" fmla="*/ 92 h 114"/>
              <a:gd name="T32" fmla="*/ 11 w 41"/>
              <a:gd name="T33" fmla="*/ 97 h 114"/>
              <a:gd name="T34" fmla="*/ 17 w 41"/>
              <a:gd name="T35" fmla="*/ 103 h 114"/>
              <a:gd name="T36" fmla="*/ 21 w 41"/>
              <a:gd name="T37" fmla="*/ 109 h 114"/>
              <a:gd name="T38" fmla="*/ 27 w 41"/>
              <a:gd name="T39" fmla="*/ 114 h 1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41" h="114">
                <a:moveTo>
                  <a:pt x="41" y="0"/>
                </a:moveTo>
                <a:lnTo>
                  <a:pt x="34" y="5"/>
                </a:lnTo>
                <a:lnTo>
                  <a:pt x="27" y="10"/>
                </a:lnTo>
                <a:lnTo>
                  <a:pt x="21" y="16"/>
                </a:lnTo>
                <a:lnTo>
                  <a:pt x="17" y="22"/>
                </a:lnTo>
                <a:lnTo>
                  <a:pt x="11" y="27"/>
                </a:lnTo>
                <a:lnTo>
                  <a:pt x="8" y="33"/>
                </a:lnTo>
                <a:lnTo>
                  <a:pt x="5" y="40"/>
                </a:lnTo>
                <a:lnTo>
                  <a:pt x="2" y="46"/>
                </a:lnTo>
                <a:lnTo>
                  <a:pt x="1" y="53"/>
                </a:lnTo>
                <a:lnTo>
                  <a:pt x="0" y="59"/>
                </a:lnTo>
                <a:lnTo>
                  <a:pt x="0" y="66"/>
                </a:lnTo>
                <a:lnTo>
                  <a:pt x="1" y="72"/>
                </a:lnTo>
                <a:lnTo>
                  <a:pt x="2" y="79"/>
                </a:lnTo>
                <a:lnTo>
                  <a:pt x="5" y="85"/>
                </a:lnTo>
                <a:lnTo>
                  <a:pt x="8" y="92"/>
                </a:lnTo>
                <a:lnTo>
                  <a:pt x="11" y="97"/>
                </a:lnTo>
                <a:lnTo>
                  <a:pt x="17" y="103"/>
                </a:lnTo>
                <a:lnTo>
                  <a:pt x="21" y="109"/>
                </a:lnTo>
                <a:lnTo>
                  <a:pt x="27" y="114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10" name="Freeform 1586">
            <a:extLst>
              <a:ext uri="{FF2B5EF4-FFF2-40B4-BE49-F238E27FC236}">
                <a16:creationId xmlns:a16="http://schemas.microsoft.com/office/drawing/2014/main" id="{00000000-0008-0000-0000-0000320A0000}"/>
              </a:ext>
            </a:extLst>
          </xdr:cNvPr>
          <xdr:cNvSpPr>
            <a:spLocks/>
          </xdr:cNvSpPr>
        </xdr:nvSpPr>
        <xdr:spPr bwMode="auto">
          <a:xfrm>
            <a:off x="11003" y="8434"/>
            <a:ext cx="7" cy="5"/>
          </a:xfrm>
          <a:custGeom>
            <a:avLst/>
            <a:gdLst>
              <a:gd name="T0" fmla="*/ 0 w 21"/>
              <a:gd name="T1" fmla="*/ 15 h 15"/>
              <a:gd name="T2" fmla="*/ 7 w 21"/>
              <a:gd name="T3" fmla="*/ 10 h 15"/>
              <a:gd name="T4" fmla="*/ 14 w 21"/>
              <a:gd name="T5" fmla="*/ 5 h 15"/>
              <a:gd name="T6" fmla="*/ 21 w 21"/>
              <a:gd name="T7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1" h="15">
                <a:moveTo>
                  <a:pt x="0" y="15"/>
                </a:moveTo>
                <a:lnTo>
                  <a:pt x="7" y="10"/>
                </a:lnTo>
                <a:lnTo>
                  <a:pt x="14" y="5"/>
                </a:lnTo>
                <a:lnTo>
                  <a:pt x="21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11" name="Freeform 1587">
            <a:extLst>
              <a:ext uri="{FF2B5EF4-FFF2-40B4-BE49-F238E27FC236}">
                <a16:creationId xmlns:a16="http://schemas.microsoft.com/office/drawing/2014/main" id="{00000000-0008-0000-0000-0000330A0000}"/>
              </a:ext>
            </a:extLst>
          </xdr:cNvPr>
          <xdr:cNvSpPr>
            <a:spLocks/>
          </xdr:cNvSpPr>
        </xdr:nvSpPr>
        <xdr:spPr bwMode="auto">
          <a:xfrm>
            <a:off x="11004" y="8439"/>
            <a:ext cx="5" cy="3"/>
          </a:xfrm>
          <a:custGeom>
            <a:avLst/>
            <a:gdLst>
              <a:gd name="T0" fmla="*/ 0 w 14"/>
              <a:gd name="T1" fmla="*/ 10 h 10"/>
              <a:gd name="T2" fmla="*/ 7 w 14"/>
              <a:gd name="T3" fmla="*/ 6 h 10"/>
              <a:gd name="T4" fmla="*/ 14 w 14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10">
                <a:moveTo>
                  <a:pt x="0" y="10"/>
                </a:moveTo>
                <a:lnTo>
                  <a:pt x="7" y="6"/>
                </a:lnTo>
                <a:lnTo>
                  <a:pt x="1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12" name="Freeform 1588">
            <a:extLst>
              <a:ext uri="{FF2B5EF4-FFF2-40B4-BE49-F238E27FC236}">
                <a16:creationId xmlns:a16="http://schemas.microsoft.com/office/drawing/2014/main" id="{00000000-0008-0000-0000-0000340A0000}"/>
              </a:ext>
            </a:extLst>
          </xdr:cNvPr>
          <xdr:cNvSpPr>
            <a:spLocks/>
          </xdr:cNvSpPr>
        </xdr:nvSpPr>
        <xdr:spPr bwMode="auto">
          <a:xfrm>
            <a:off x="11117" y="8368"/>
            <a:ext cx="7" cy="5"/>
          </a:xfrm>
          <a:custGeom>
            <a:avLst/>
            <a:gdLst>
              <a:gd name="T0" fmla="*/ 0 w 22"/>
              <a:gd name="T1" fmla="*/ 16 h 16"/>
              <a:gd name="T2" fmla="*/ 7 w 22"/>
              <a:gd name="T3" fmla="*/ 12 h 16"/>
              <a:gd name="T4" fmla="*/ 14 w 22"/>
              <a:gd name="T5" fmla="*/ 6 h 16"/>
              <a:gd name="T6" fmla="*/ 22 w 22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2" h="16">
                <a:moveTo>
                  <a:pt x="0" y="16"/>
                </a:moveTo>
                <a:lnTo>
                  <a:pt x="7" y="12"/>
                </a:lnTo>
                <a:lnTo>
                  <a:pt x="14" y="6"/>
                </a:lnTo>
                <a:lnTo>
                  <a:pt x="22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13" name="Freeform 1589">
            <a:extLst>
              <a:ext uri="{FF2B5EF4-FFF2-40B4-BE49-F238E27FC236}">
                <a16:creationId xmlns:a16="http://schemas.microsoft.com/office/drawing/2014/main" id="{00000000-0008-0000-0000-0000350A0000}"/>
              </a:ext>
            </a:extLst>
          </xdr:cNvPr>
          <xdr:cNvSpPr>
            <a:spLocks/>
          </xdr:cNvSpPr>
        </xdr:nvSpPr>
        <xdr:spPr bwMode="auto">
          <a:xfrm>
            <a:off x="11118" y="8373"/>
            <a:ext cx="5" cy="3"/>
          </a:xfrm>
          <a:custGeom>
            <a:avLst/>
            <a:gdLst>
              <a:gd name="T0" fmla="*/ 0 w 16"/>
              <a:gd name="T1" fmla="*/ 10 h 10"/>
              <a:gd name="T2" fmla="*/ 9 w 16"/>
              <a:gd name="T3" fmla="*/ 5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9" y="5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14" name="Line 1590">
            <a:extLst>
              <a:ext uri="{FF2B5EF4-FFF2-40B4-BE49-F238E27FC236}">
                <a16:creationId xmlns:a16="http://schemas.microsoft.com/office/drawing/2014/main" id="{00000000-0008-0000-0000-000036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0922" y="8394"/>
            <a:ext cx="3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15" name="Line 1591">
            <a:extLst>
              <a:ext uri="{FF2B5EF4-FFF2-40B4-BE49-F238E27FC236}">
                <a16:creationId xmlns:a16="http://schemas.microsoft.com/office/drawing/2014/main" id="{00000000-0008-0000-0000-000037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36" y="8328"/>
            <a:ext cx="3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16" name="Freeform 1592">
            <a:extLst>
              <a:ext uri="{FF2B5EF4-FFF2-40B4-BE49-F238E27FC236}">
                <a16:creationId xmlns:a16="http://schemas.microsoft.com/office/drawing/2014/main" id="{00000000-0008-0000-0000-0000380A0000}"/>
              </a:ext>
            </a:extLst>
          </xdr:cNvPr>
          <xdr:cNvSpPr>
            <a:spLocks/>
          </xdr:cNvSpPr>
        </xdr:nvSpPr>
        <xdr:spPr bwMode="auto">
          <a:xfrm>
            <a:off x="10925" y="8385"/>
            <a:ext cx="94" cy="49"/>
          </a:xfrm>
          <a:custGeom>
            <a:avLst/>
            <a:gdLst>
              <a:gd name="T0" fmla="*/ 255 w 282"/>
              <a:gd name="T1" fmla="*/ 147 h 147"/>
              <a:gd name="T2" fmla="*/ 261 w 282"/>
              <a:gd name="T3" fmla="*/ 141 h 147"/>
              <a:gd name="T4" fmla="*/ 265 w 282"/>
              <a:gd name="T5" fmla="*/ 135 h 147"/>
              <a:gd name="T6" fmla="*/ 269 w 282"/>
              <a:gd name="T7" fmla="*/ 130 h 147"/>
              <a:gd name="T8" fmla="*/ 274 w 282"/>
              <a:gd name="T9" fmla="*/ 124 h 147"/>
              <a:gd name="T10" fmla="*/ 276 w 282"/>
              <a:gd name="T11" fmla="*/ 117 h 147"/>
              <a:gd name="T12" fmla="*/ 279 w 282"/>
              <a:gd name="T13" fmla="*/ 111 h 147"/>
              <a:gd name="T14" fmla="*/ 281 w 282"/>
              <a:gd name="T15" fmla="*/ 104 h 147"/>
              <a:gd name="T16" fmla="*/ 282 w 282"/>
              <a:gd name="T17" fmla="*/ 98 h 147"/>
              <a:gd name="T18" fmla="*/ 282 w 282"/>
              <a:gd name="T19" fmla="*/ 91 h 147"/>
              <a:gd name="T20" fmla="*/ 281 w 282"/>
              <a:gd name="T21" fmla="*/ 85 h 147"/>
              <a:gd name="T22" fmla="*/ 279 w 282"/>
              <a:gd name="T23" fmla="*/ 78 h 147"/>
              <a:gd name="T24" fmla="*/ 276 w 282"/>
              <a:gd name="T25" fmla="*/ 73 h 147"/>
              <a:gd name="T26" fmla="*/ 274 w 282"/>
              <a:gd name="T27" fmla="*/ 65 h 147"/>
              <a:gd name="T28" fmla="*/ 271 w 282"/>
              <a:gd name="T29" fmla="*/ 60 h 147"/>
              <a:gd name="T30" fmla="*/ 265 w 282"/>
              <a:gd name="T31" fmla="*/ 54 h 147"/>
              <a:gd name="T32" fmla="*/ 261 w 282"/>
              <a:gd name="T33" fmla="*/ 48 h 147"/>
              <a:gd name="T34" fmla="*/ 255 w 282"/>
              <a:gd name="T35" fmla="*/ 43 h 147"/>
              <a:gd name="T36" fmla="*/ 248 w 282"/>
              <a:gd name="T37" fmla="*/ 37 h 147"/>
              <a:gd name="T38" fmla="*/ 241 w 282"/>
              <a:gd name="T39" fmla="*/ 33 h 147"/>
              <a:gd name="T40" fmla="*/ 234 w 282"/>
              <a:gd name="T41" fmla="*/ 27 h 147"/>
              <a:gd name="T42" fmla="*/ 225 w 282"/>
              <a:gd name="T43" fmla="*/ 23 h 147"/>
              <a:gd name="T44" fmla="*/ 217 w 282"/>
              <a:gd name="T45" fmla="*/ 18 h 147"/>
              <a:gd name="T46" fmla="*/ 207 w 282"/>
              <a:gd name="T47" fmla="*/ 15 h 147"/>
              <a:gd name="T48" fmla="*/ 198 w 282"/>
              <a:gd name="T49" fmla="*/ 11 h 147"/>
              <a:gd name="T50" fmla="*/ 188 w 282"/>
              <a:gd name="T51" fmla="*/ 8 h 147"/>
              <a:gd name="T52" fmla="*/ 177 w 282"/>
              <a:gd name="T53" fmla="*/ 5 h 147"/>
              <a:gd name="T54" fmla="*/ 167 w 282"/>
              <a:gd name="T55" fmla="*/ 4 h 147"/>
              <a:gd name="T56" fmla="*/ 155 w 282"/>
              <a:gd name="T57" fmla="*/ 1 h 147"/>
              <a:gd name="T58" fmla="*/ 144 w 282"/>
              <a:gd name="T59" fmla="*/ 1 h 147"/>
              <a:gd name="T60" fmla="*/ 134 w 282"/>
              <a:gd name="T61" fmla="*/ 0 h 147"/>
              <a:gd name="T62" fmla="*/ 122 w 282"/>
              <a:gd name="T63" fmla="*/ 0 h 147"/>
              <a:gd name="T64" fmla="*/ 111 w 282"/>
              <a:gd name="T65" fmla="*/ 0 h 147"/>
              <a:gd name="T66" fmla="*/ 99 w 282"/>
              <a:gd name="T67" fmla="*/ 0 h 147"/>
              <a:gd name="T68" fmla="*/ 88 w 282"/>
              <a:gd name="T69" fmla="*/ 1 h 147"/>
              <a:gd name="T70" fmla="*/ 77 w 282"/>
              <a:gd name="T71" fmla="*/ 1 h 147"/>
              <a:gd name="T72" fmla="*/ 67 w 282"/>
              <a:gd name="T73" fmla="*/ 4 h 147"/>
              <a:gd name="T74" fmla="*/ 55 w 282"/>
              <a:gd name="T75" fmla="*/ 5 h 147"/>
              <a:gd name="T76" fmla="*/ 45 w 282"/>
              <a:gd name="T77" fmla="*/ 8 h 147"/>
              <a:gd name="T78" fmla="*/ 35 w 282"/>
              <a:gd name="T79" fmla="*/ 11 h 147"/>
              <a:gd name="T80" fmla="*/ 25 w 282"/>
              <a:gd name="T81" fmla="*/ 15 h 147"/>
              <a:gd name="T82" fmla="*/ 17 w 282"/>
              <a:gd name="T83" fmla="*/ 18 h 147"/>
              <a:gd name="T84" fmla="*/ 8 w 282"/>
              <a:gd name="T85" fmla="*/ 23 h 147"/>
              <a:gd name="T86" fmla="*/ 0 w 282"/>
              <a:gd name="T87" fmla="*/ 27 h 1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2" h="147">
                <a:moveTo>
                  <a:pt x="255" y="147"/>
                </a:moveTo>
                <a:lnTo>
                  <a:pt x="261" y="141"/>
                </a:lnTo>
                <a:lnTo>
                  <a:pt x="265" y="135"/>
                </a:lnTo>
                <a:lnTo>
                  <a:pt x="269" y="130"/>
                </a:lnTo>
                <a:lnTo>
                  <a:pt x="274" y="124"/>
                </a:lnTo>
                <a:lnTo>
                  <a:pt x="276" y="117"/>
                </a:lnTo>
                <a:lnTo>
                  <a:pt x="279" y="111"/>
                </a:lnTo>
                <a:lnTo>
                  <a:pt x="281" y="104"/>
                </a:lnTo>
                <a:lnTo>
                  <a:pt x="282" y="98"/>
                </a:lnTo>
                <a:lnTo>
                  <a:pt x="282" y="91"/>
                </a:lnTo>
                <a:lnTo>
                  <a:pt x="281" y="85"/>
                </a:lnTo>
                <a:lnTo>
                  <a:pt x="279" y="78"/>
                </a:lnTo>
                <a:lnTo>
                  <a:pt x="276" y="73"/>
                </a:lnTo>
                <a:lnTo>
                  <a:pt x="274" y="65"/>
                </a:lnTo>
                <a:lnTo>
                  <a:pt x="271" y="60"/>
                </a:lnTo>
                <a:lnTo>
                  <a:pt x="265" y="54"/>
                </a:lnTo>
                <a:lnTo>
                  <a:pt x="261" y="48"/>
                </a:lnTo>
                <a:lnTo>
                  <a:pt x="255" y="43"/>
                </a:lnTo>
                <a:lnTo>
                  <a:pt x="248" y="37"/>
                </a:lnTo>
                <a:lnTo>
                  <a:pt x="241" y="33"/>
                </a:lnTo>
                <a:lnTo>
                  <a:pt x="234" y="27"/>
                </a:lnTo>
                <a:lnTo>
                  <a:pt x="225" y="23"/>
                </a:lnTo>
                <a:lnTo>
                  <a:pt x="217" y="18"/>
                </a:lnTo>
                <a:lnTo>
                  <a:pt x="207" y="15"/>
                </a:lnTo>
                <a:lnTo>
                  <a:pt x="198" y="11"/>
                </a:lnTo>
                <a:lnTo>
                  <a:pt x="188" y="8"/>
                </a:lnTo>
                <a:lnTo>
                  <a:pt x="177" y="5"/>
                </a:lnTo>
                <a:lnTo>
                  <a:pt x="167" y="4"/>
                </a:lnTo>
                <a:lnTo>
                  <a:pt x="155" y="1"/>
                </a:lnTo>
                <a:lnTo>
                  <a:pt x="144" y="1"/>
                </a:lnTo>
                <a:lnTo>
                  <a:pt x="134" y="0"/>
                </a:lnTo>
                <a:lnTo>
                  <a:pt x="122" y="0"/>
                </a:lnTo>
                <a:lnTo>
                  <a:pt x="111" y="0"/>
                </a:lnTo>
                <a:lnTo>
                  <a:pt x="99" y="0"/>
                </a:lnTo>
                <a:lnTo>
                  <a:pt x="88" y="1"/>
                </a:lnTo>
                <a:lnTo>
                  <a:pt x="77" y="1"/>
                </a:lnTo>
                <a:lnTo>
                  <a:pt x="67" y="4"/>
                </a:lnTo>
                <a:lnTo>
                  <a:pt x="55" y="5"/>
                </a:lnTo>
                <a:lnTo>
                  <a:pt x="45" y="8"/>
                </a:lnTo>
                <a:lnTo>
                  <a:pt x="35" y="11"/>
                </a:lnTo>
                <a:lnTo>
                  <a:pt x="25" y="15"/>
                </a:lnTo>
                <a:lnTo>
                  <a:pt x="17" y="18"/>
                </a:lnTo>
                <a:lnTo>
                  <a:pt x="8" y="23"/>
                </a:lnTo>
                <a:lnTo>
                  <a:pt x="0" y="27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17" name="Freeform 1593">
            <a:extLst>
              <a:ext uri="{FF2B5EF4-FFF2-40B4-BE49-F238E27FC236}">
                <a16:creationId xmlns:a16="http://schemas.microsoft.com/office/drawing/2014/main" id="{00000000-0008-0000-0000-0000390A0000}"/>
              </a:ext>
            </a:extLst>
          </xdr:cNvPr>
          <xdr:cNvSpPr>
            <a:spLocks/>
          </xdr:cNvSpPr>
        </xdr:nvSpPr>
        <xdr:spPr bwMode="auto">
          <a:xfrm>
            <a:off x="11039" y="8319"/>
            <a:ext cx="94" cy="49"/>
          </a:xfrm>
          <a:custGeom>
            <a:avLst/>
            <a:gdLst>
              <a:gd name="T0" fmla="*/ 256 w 283"/>
              <a:gd name="T1" fmla="*/ 146 h 146"/>
              <a:gd name="T2" fmla="*/ 261 w 283"/>
              <a:gd name="T3" fmla="*/ 141 h 146"/>
              <a:gd name="T4" fmla="*/ 267 w 283"/>
              <a:gd name="T5" fmla="*/ 135 h 146"/>
              <a:gd name="T6" fmla="*/ 271 w 283"/>
              <a:gd name="T7" fmla="*/ 129 h 146"/>
              <a:gd name="T8" fmla="*/ 276 w 283"/>
              <a:gd name="T9" fmla="*/ 124 h 146"/>
              <a:gd name="T10" fmla="*/ 278 w 283"/>
              <a:gd name="T11" fmla="*/ 117 h 146"/>
              <a:gd name="T12" fmla="*/ 280 w 283"/>
              <a:gd name="T13" fmla="*/ 111 h 146"/>
              <a:gd name="T14" fmla="*/ 281 w 283"/>
              <a:gd name="T15" fmla="*/ 105 h 146"/>
              <a:gd name="T16" fmla="*/ 283 w 283"/>
              <a:gd name="T17" fmla="*/ 98 h 146"/>
              <a:gd name="T18" fmla="*/ 283 w 283"/>
              <a:gd name="T19" fmla="*/ 91 h 146"/>
              <a:gd name="T20" fmla="*/ 281 w 283"/>
              <a:gd name="T21" fmla="*/ 85 h 146"/>
              <a:gd name="T22" fmla="*/ 280 w 283"/>
              <a:gd name="T23" fmla="*/ 78 h 146"/>
              <a:gd name="T24" fmla="*/ 278 w 283"/>
              <a:gd name="T25" fmla="*/ 72 h 146"/>
              <a:gd name="T26" fmla="*/ 276 w 283"/>
              <a:gd name="T27" fmla="*/ 65 h 146"/>
              <a:gd name="T28" fmla="*/ 271 w 283"/>
              <a:gd name="T29" fmla="*/ 59 h 146"/>
              <a:gd name="T30" fmla="*/ 267 w 283"/>
              <a:gd name="T31" fmla="*/ 54 h 146"/>
              <a:gd name="T32" fmla="*/ 261 w 283"/>
              <a:gd name="T33" fmla="*/ 48 h 146"/>
              <a:gd name="T34" fmla="*/ 256 w 283"/>
              <a:gd name="T35" fmla="*/ 42 h 146"/>
              <a:gd name="T36" fmla="*/ 250 w 283"/>
              <a:gd name="T37" fmla="*/ 37 h 146"/>
              <a:gd name="T38" fmla="*/ 243 w 283"/>
              <a:gd name="T39" fmla="*/ 32 h 146"/>
              <a:gd name="T40" fmla="*/ 234 w 283"/>
              <a:gd name="T41" fmla="*/ 27 h 146"/>
              <a:gd name="T42" fmla="*/ 226 w 283"/>
              <a:gd name="T43" fmla="*/ 22 h 146"/>
              <a:gd name="T44" fmla="*/ 217 w 283"/>
              <a:gd name="T45" fmla="*/ 18 h 146"/>
              <a:gd name="T46" fmla="*/ 208 w 283"/>
              <a:gd name="T47" fmla="*/ 15 h 146"/>
              <a:gd name="T48" fmla="*/ 198 w 283"/>
              <a:gd name="T49" fmla="*/ 11 h 146"/>
              <a:gd name="T50" fmla="*/ 189 w 283"/>
              <a:gd name="T51" fmla="*/ 8 h 146"/>
              <a:gd name="T52" fmla="*/ 179 w 283"/>
              <a:gd name="T53" fmla="*/ 5 h 146"/>
              <a:gd name="T54" fmla="*/ 167 w 283"/>
              <a:gd name="T55" fmla="*/ 4 h 146"/>
              <a:gd name="T56" fmla="*/ 157 w 283"/>
              <a:gd name="T57" fmla="*/ 2 h 146"/>
              <a:gd name="T58" fmla="*/ 146 w 283"/>
              <a:gd name="T59" fmla="*/ 1 h 146"/>
              <a:gd name="T60" fmla="*/ 134 w 283"/>
              <a:gd name="T61" fmla="*/ 0 h 146"/>
              <a:gd name="T62" fmla="*/ 123 w 283"/>
              <a:gd name="T63" fmla="*/ 0 h 146"/>
              <a:gd name="T64" fmla="*/ 111 w 283"/>
              <a:gd name="T65" fmla="*/ 0 h 146"/>
              <a:gd name="T66" fmla="*/ 100 w 283"/>
              <a:gd name="T67" fmla="*/ 0 h 146"/>
              <a:gd name="T68" fmla="*/ 89 w 283"/>
              <a:gd name="T69" fmla="*/ 1 h 146"/>
              <a:gd name="T70" fmla="*/ 79 w 283"/>
              <a:gd name="T71" fmla="*/ 2 h 146"/>
              <a:gd name="T72" fmla="*/ 67 w 283"/>
              <a:gd name="T73" fmla="*/ 4 h 146"/>
              <a:gd name="T74" fmla="*/ 57 w 283"/>
              <a:gd name="T75" fmla="*/ 5 h 146"/>
              <a:gd name="T76" fmla="*/ 46 w 283"/>
              <a:gd name="T77" fmla="*/ 8 h 146"/>
              <a:gd name="T78" fmla="*/ 36 w 283"/>
              <a:gd name="T79" fmla="*/ 11 h 146"/>
              <a:gd name="T80" fmla="*/ 27 w 283"/>
              <a:gd name="T81" fmla="*/ 15 h 146"/>
              <a:gd name="T82" fmla="*/ 17 w 283"/>
              <a:gd name="T83" fmla="*/ 18 h 146"/>
              <a:gd name="T84" fmla="*/ 9 w 283"/>
              <a:gd name="T85" fmla="*/ 22 h 146"/>
              <a:gd name="T86" fmla="*/ 0 w 283"/>
              <a:gd name="T87" fmla="*/ 27 h 1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3" h="146">
                <a:moveTo>
                  <a:pt x="256" y="146"/>
                </a:moveTo>
                <a:lnTo>
                  <a:pt x="261" y="141"/>
                </a:lnTo>
                <a:lnTo>
                  <a:pt x="267" y="135"/>
                </a:lnTo>
                <a:lnTo>
                  <a:pt x="271" y="129"/>
                </a:lnTo>
                <a:lnTo>
                  <a:pt x="276" y="124"/>
                </a:lnTo>
                <a:lnTo>
                  <a:pt x="278" y="117"/>
                </a:lnTo>
                <a:lnTo>
                  <a:pt x="280" y="111"/>
                </a:lnTo>
                <a:lnTo>
                  <a:pt x="281" y="105"/>
                </a:lnTo>
                <a:lnTo>
                  <a:pt x="283" y="98"/>
                </a:lnTo>
                <a:lnTo>
                  <a:pt x="283" y="91"/>
                </a:lnTo>
                <a:lnTo>
                  <a:pt x="281" y="85"/>
                </a:lnTo>
                <a:lnTo>
                  <a:pt x="280" y="78"/>
                </a:lnTo>
                <a:lnTo>
                  <a:pt x="278" y="72"/>
                </a:lnTo>
                <a:lnTo>
                  <a:pt x="276" y="65"/>
                </a:lnTo>
                <a:lnTo>
                  <a:pt x="271" y="59"/>
                </a:lnTo>
                <a:lnTo>
                  <a:pt x="267" y="54"/>
                </a:lnTo>
                <a:lnTo>
                  <a:pt x="261" y="48"/>
                </a:lnTo>
                <a:lnTo>
                  <a:pt x="256" y="42"/>
                </a:lnTo>
                <a:lnTo>
                  <a:pt x="250" y="37"/>
                </a:lnTo>
                <a:lnTo>
                  <a:pt x="243" y="32"/>
                </a:lnTo>
                <a:lnTo>
                  <a:pt x="234" y="27"/>
                </a:lnTo>
                <a:lnTo>
                  <a:pt x="226" y="22"/>
                </a:lnTo>
                <a:lnTo>
                  <a:pt x="217" y="18"/>
                </a:lnTo>
                <a:lnTo>
                  <a:pt x="208" y="15"/>
                </a:lnTo>
                <a:lnTo>
                  <a:pt x="198" y="11"/>
                </a:lnTo>
                <a:lnTo>
                  <a:pt x="189" y="8"/>
                </a:lnTo>
                <a:lnTo>
                  <a:pt x="179" y="5"/>
                </a:lnTo>
                <a:lnTo>
                  <a:pt x="167" y="4"/>
                </a:lnTo>
                <a:lnTo>
                  <a:pt x="157" y="2"/>
                </a:lnTo>
                <a:lnTo>
                  <a:pt x="146" y="1"/>
                </a:lnTo>
                <a:lnTo>
                  <a:pt x="134" y="0"/>
                </a:lnTo>
                <a:lnTo>
                  <a:pt x="123" y="0"/>
                </a:lnTo>
                <a:lnTo>
                  <a:pt x="111" y="0"/>
                </a:lnTo>
                <a:lnTo>
                  <a:pt x="100" y="0"/>
                </a:lnTo>
                <a:lnTo>
                  <a:pt x="89" y="1"/>
                </a:lnTo>
                <a:lnTo>
                  <a:pt x="79" y="2"/>
                </a:lnTo>
                <a:lnTo>
                  <a:pt x="67" y="4"/>
                </a:lnTo>
                <a:lnTo>
                  <a:pt x="57" y="5"/>
                </a:lnTo>
                <a:lnTo>
                  <a:pt x="46" y="8"/>
                </a:lnTo>
                <a:lnTo>
                  <a:pt x="36" y="11"/>
                </a:lnTo>
                <a:lnTo>
                  <a:pt x="27" y="15"/>
                </a:lnTo>
                <a:lnTo>
                  <a:pt x="17" y="18"/>
                </a:lnTo>
                <a:lnTo>
                  <a:pt x="9" y="22"/>
                </a:lnTo>
                <a:lnTo>
                  <a:pt x="0" y="27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18" name="Freeform 1594">
            <a:extLst>
              <a:ext uri="{FF2B5EF4-FFF2-40B4-BE49-F238E27FC236}">
                <a16:creationId xmlns:a16="http://schemas.microsoft.com/office/drawing/2014/main" id="{00000000-0008-0000-0000-00003A0A0000}"/>
              </a:ext>
            </a:extLst>
          </xdr:cNvPr>
          <xdr:cNvSpPr>
            <a:spLocks/>
          </xdr:cNvSpPr>
        </xdr:nvSpPr>
        <xdr:spPr bwMode="auto">
          <a:xfrm>
            <a:off x="11123" y="8353"/>
            <a:ext cx="12" cy="20"/>
          </a:xfrm>
          <a:custGeom>
            <a:avLst/>
            <a:gdLst>
              <a:gd name="T0" fmla="*/ 0 w 34"/>
              <a:gd name="T1" fmla="*/ 60 h 60"/>
              <a:gd name="T2" fmla="*/ 7 w 34"/>
              <a:gd name="T3" fmla="*/ 54 h 60"/>
              <a:gd name="T4" fmla="*/ 13 w 34"/>
              <a:gd name="T5" fmla="*/ 48 h 60"/>
              <a:gd name="T6" fmla="*/ 19 w 34"/>
              <a:gd name="T7" fmla="*/ 43 h 60"/>
              <a:gd name="T8" fmla="*/ 23 w 34"/>
              <a:gd name="T9" fmla="*/ 37 h 60"/>
              <a:gd name="T10" fmla="*/ 27 w 34"/>
              <a:gd name="T11" fmla="*/ 30 h 60"/>
              <a:gd name="T12" fmla="*/ 30 w 34"/>
              <a:gd name="T13" fmla="*/ 24 h 60"/>
              <a:gd name="T14" fmla="*/ 32 w 34"/>
              <a:gd name="T15" fmla="*/ 17 h 60"/>
              <a:gd name="T16" fmla="*/ 34 w 34"/>
              <a:gd name="T17" fmla="*/ 10 h 60"/>
              <a:gd name="T18" fmla="*/ 34 w 34"/>
              <a:gd name="T19" fmla="*/ 4 h 60"/>
              <a:gd name="T20" fmla="*/ 34 w 34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60">
                <a:moveTo>
                  <a:pt x="0" y="60"/>
                </a:moveTo>
                <a:lnTo>
                  <a:pt x="7" y="54"/>
                </a:lnTo>
                <a:lnTo>
                  <a:pt x="13" y="48"/>
                </a:lnTo>
                <a:lnTo>
                  <a:pt x="19" y="43"/>
                </a:lnTo>
                <a:lnTo>
                  <a:pt x="23" y="37"/>
                </a:lnTo>
                <a:lnTo>
                  <a:pt x="27" y="30"/>
                </a:lnTo>
                <a:lnTo>
                  <a:pt x="30" y="24"/>
                </a:lnTo>
                <a:lnTo>
                  <a:pt x="32" y="17"/>
                </a:lnTo>
                <a:lnTo>
                  <a:pt x="34" y="10"/>
                </a:lnTo>
                <a:lnTo>
                  <a:pt x="34" y="4"/>
                </a:lnTo>
                <a:lnTo>
                  <a:pt x="3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19" name="Freeform 1595">
            <a:extLst>
              <a:ext uri="{FF2B5EF4-FFF2-40B4-BE49-F238E27FC236}">
                <a16:creationId xmlns:a16="http://schemas.microsoft.com/office/drawing/2014/main" id="{00000000-0008-0000-0000-00003B0A0000}"/>
              </a:ext>
            </a:extLst>
          </xdr:cNvPr>
          <xdr:cNvSpPr>
            <a:spLocks/>
          </xdr:cNvSpPr>
        </xdr:nvSpPr>
        <xdr:spPr bwMode="auto">
          <a:xfrm>
            <a:off x="11102" y="8373"/>
            <a:ext cx="15" cy="6"/>
          </a:xfrm>
          <a:custGeom>
            <a:avLst/>
            <a:gdLst>
              <a:gd name="T0" fmla="*/ 0 w 45"/>
              <a:gd name="T1" fmla="*/ 19 h 19"/>
              <a:gd name="T2" fmla="*/ 9 w 45"/>
              <a:gd name="T3" fmla="*/ 16 h 19"/>
              <a:gd name="T4" fmla="*/ 19 w 45"/>
              <a:gd name="T5" fmla="*/ 13 h 19"/>
              <a:gd name="T6" fmla="*/ 28 w 45"/>
              <a:gd name="T7" fmla="*/ 9 h 19"/>
              <a:gd name="T8" fmla="*/ 37 w 45"/>
              <a:gd name="T9" fmla="*/ 4 h 19"/>
              <a:gd name="T10" fmla="*/ 45 w 45"/>
              <a:gd name="T11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5" h="19">
                <a:moveTo>
                  <a:pt x="0" y="19"/>
                </a:moveTo>
                <a:lnTo>
                  <a:pt x="9" y="16"/>
                </a:lnTo>
                <a:lnTo>
                  <a:pt x="19" y="13"/>
                </a:lnTo>
                <a:lnTo>
                  <a:pt x="28" y="9"/>
                </a:lnTo>
                <a:lnTo>
                  <a:pt x="37" y="4"/>
                </a:lnTo>
                <a:lnTo>
                  <a:pt x="45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20" name="Freeform 1596">
            <a:extLst>
              <a:ext uri="{FF2B5EF4-FFF2-40B4-BE49-F238E27FC236}">
                <a16:creationId xmlns:a16="http://schemas.microsoft.com/office/drawing/2014/main" id="{00000000-0008-0000-0000-00003C0A0000}"/>
              </a:ext>
            </a:extLst>
          </xdr:cNvPr>
          <xdr:cNvSpPr>
            <a:spLocks/>
          </xdr:cNvSpPr>
        </xdr:nvSpPr>
        <xdr:spPr bwMode="auto">
          <a:xfrm>
            <a:off x="10987" y="8439"/>
            <a:ext cx="16" cy="6"/>
          </a:xfrm>
          <a:custGeom>
            <a:avLst/>
            <a:gdLst>
              <a:gd name="T0" fmla="*/ 0 w 46"/>
              <a:gd name="T1" fmla="*/ 19 h 19"/>
              <a:gd name="T2" fmla="*/ 10 w 46"/>
              <a:gd name="T3" fmla="*/ 16 h 19"/>
              <a:gd name="T4" fmla="*/ 19 w 46"/>
              <a:gd name="T5" fmla="*/ 12 h 19"/>
              <a:gd name="T6" fmla="*/ 29 w 46"/>
              <a:gd name="T7" fmla="*/ 9 h 19"/>
              <a:gd name="T8" fmla="*/ 37 w 46"/>
              <a:gd name="T9" fmla="*/ 5 h 19"/>
              <a:gd name="T10" fmla="*/ 46 w 46"/>
              <a:gd name="T11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6" h="19">
                <a:moveTo>
                  <a:pt x="0" y="19"/>
                </a:moveTo>
                <a:lnTo>
                  <a:pt x="10" y="16"/>
                </a:lnTo>
                <a:lnTo>
                  <a:pt x="19" y="12"/>
                </a:lnTo>
                <a:lnTo>
                  <a:pt x="29" y="9"/>
                </a:lnTo>
                <a:lnTo>
                  <a:pt x="37" y="5"/>
                </a:lnTo>
                <a:lnTo>
                  <a:pt x="4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21" name="Line 1597">
            <a:extLst>
              <a:ext uri="{FF2B5EF4-FFF2-40B4-BE49-F238E27FC236}">
                <a16:creationId xmlns:a16="http://schemas.microsoft.com/office/drawing/2014/main" id="{00000000-0008-0000-0000-00003D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70" y="11013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2" name="Line 1598">
            <a:extLst>
              <a:ext uri="{FF2B5EF4-FFF2-40B4-BE49-F238E27FC236}">
                <a16:creationId xmlns:a16="http://schemas.microsoft.com/office/drawing/2014/main" id="{00000000-0008-0000-0000-00003E0A0000}"/>
              </a:ext>
            </a:extLst>
          </xdr:cNvPr>
          <xdr:cNvSpPr>
            <a:spLocks noChangeShapeType="1"/>
          </xdr:cNvSpPr>
        </xdr:nvSpPr>
        <xdr:spPr bwMode="auto">
          <a:xfrm>
            <a:off x="10741" y="10777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3" name="Line 1599">
            <a:extLst>
              <a:ext uri="{FF2B5EF4-FFF2-40B4-BE49-F238E27FC236}">
                <a16:creationId xmlns:a16="http://schemas.microsoft.com/office/drawing/2014/main" id="{00000000-0008-0000-0000-00003F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41" y="8367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4" name="Line 1600">
            <a:extLst>
              <a:ext uri="{FF2B5EF4-FFF2-40B4-BE49-F238E27FC236}">
                <a16:creationId xmlns:a16="http://schemas.microsoft.com/office/drawing/2014/main" id="{00000000-0008-0000-0000-000040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46" y="8452"/>
            <a:ext cx="1" cy="23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5" name="Line 1601">
            <a:extLst>
              <a:ext uri="{FF2B5EF4-FFF2-40B4-BE49-F238E27FC236}">
                <a16:creationId xmlns:a16="http://schemas.microsoft.com/office/drawing/2014/main" id="{00000000-0008-0000-0000-000041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70" y="10943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6" name="Line 1602">
            <a:extLst>
              <a:ext uri="{FF2B5EF4-FFF2-40B4-BE49-F238E27FC236}">
                <a16:creationId xmlns:a16="http://schemas.microsoft.com/office/drawing/2014/main" id="{00000000-0008-0000-0000-000042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77" y="10931"/>
            <a:ext cx="1238" cy="7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7" name="Line 1603">
            <a:extLst>
              <a:ext uri="{FF2B5EF4-FFF2-40B4-BE49-F238E27FC236}">
                <a16:creationId xmlns:a16="http://schemas.microsoft.com/office/drawing/2014/main" id="{00000000-0008-0000-0000-000043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89" y="10925"/>
            <a:ext cx="1235" cy="7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8" name="Line 1604">
            <a:extLst>
              <a:ext uri="{FF2B5EF4-FFF2-40B4-BE49-F238E27FC236}">
                <a16:creationId xmlns:a16="http://schemas.microsoft.com/office/drawing/2014/main" id="{00000000-0008-0000-0000-000044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90" y="10922"/>
            <a:ext cx="1234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29" name="Line 1605">
            <a:extLst>
              <a:ext uri="{FF2B5EF4-FFF2-40B4-BE49-F238E27FC236}">
                <a16:creationId xmlns:a16="http://schemas.microsoft.com/office/drawing/2014/main" id="{00000000-0008-0000-0000-0000450A0000}"/>
              </a:ext>
            </a:extLst>
          </xdr:cNvPr>
          <xdr:cNvSpPr>
            <a:spLocks noChangeShapeType="1"/>
          </xdr:cNvSpPr>
        </xdr:nvSpPr>
        <xdr:spPr bwMode="auto">
          <a:xfrm>
            <a:off x="10955" y="10923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0" name="Line 1606">
            <a:extLst>
              <a:ext uri="{FF2B5EF4-FFF2-40B4-BE49-F238E27FC236}">
                <a16:creationId xmlns:a16="http://schemas.microsoft.com/office/drawing/2014/main" id="{00000000-0008-0000-0000-000046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55" y="8513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1" name="Line 1607">
            <a:extLst>
              <a:ext uri="{FF2B5EF4-FFF2-40B4-BE49-F238E27FC236}">
                <a16:creationId xmlns:a16="http://schemas.microsoft.com/office/drawing/2014/main" id="{00000000-0008-0000-0000-0000470A0000}"/>
              </a:ext>
            </a:extLst>
          </xdr:cNvPr>
          <xdr:cNvSpPr>
            <a:spLocks noChangeShapeType="1"/>
          </xdr:cNvSpPr>
        </xdr:nvSpPr>
        <xdr:spPr bwMode="auto">
          <a:xfrm>
            <a:off x="10980" y="8616"/>
            <a:ext cx="1" cy="23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2" name="Line 1608">
            <a:extLst>
              <a:ext uri="{FF2B5EF4-FFF2-40B4-BE49-F238E27FC236}">
                <a16:creationId xmlns:a16="http://schemas.microsoft.com/office/drawing/2014/main" id="{00000000-0008-0000-0000-0000480A0000}"/>
              </a:ext>
            </a:extLst>
          </xdr:cNvPr>
          <xdr:cNvSpPr>
            <a:spLocks noChangeShapeType="1"/>
          </xdr:cNvSpPr>
        </xdr:nvSpPr>
        <xdr:spPr bwMode="auto">
          <a:xfrm>
            <a:off x="10987" y="8620"/>
            <a:ext cx="1" cy="230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3" name="Line 1609">
            <a:extLst>
              <a:ext uri="{FF2B5EF4-FFF2-40B4-BE49-F238E27FC236}">
                <a16:creationId xmlns:a16="http://schemas.microsoft.com/office/drawing/2014/main" id="{00000000-0008-0000-0000-0000490A0000}"/>
              </a:ext>
            </a:extLst>
          </xdr:cNvPr>
          <xdr:cNvSpPr>
            <a:spLocks noChangeShapeType="1"/>
          </xdr:cNvSpPr>
        </xdr:nvSpPr>
        <xdr:spPr bwMode="auto">
          <a:xfrm>
            <a:off x="10990" y="10731"/>
            <a:ext cx="1234" cy="7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4" name="Line 1610">
            <a:extLst>
              <a:ext uri="{FF2B5EF4-FFF2-40B4-BE49-F238E27FC236}">
                <a16:creationId xmlns:a16="http://schemas.microsoft.com/office/drawing/2014/main" id="{00000000-0008-0000-0000-00004A0A0000}"/>
              </a:ext>
            </a:extLst>
          </xdr:cNvPr>
          <xdr:cNvSpPr>
            <a:spLocks noChangeShapeType="1"/>
          </xdr:cNvSpPr>
        </xdr:nvSpPr>
        <xdr:spPr bwMode="auto">
          <a:xfrm>
            <a:off x="10992" y="10729"/>
            <a:ext cx="1232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5" name="Freeform 1611">
            <a:extLst>
              <a:ext uri="{FF2B5EF4-FFF2-40B4-BE49-F238E27FC236}">
                <a16:creationId xmlns:a16="http://schemas.microsoft.com/office/drawing/2014/main" id="{00000000-0008-0000-0000-00004B0A0000}"/>
              </a:ext>
            </a:extLst>
          </xdr:cNvPr>
          <xdr:cNvSpPr>
            <a:spLocks/>
          </xdr:cNvSpPr>
        </xdr:nvSpPr>
        <xdr:spPr bwMode="auto">
          <a:xfrm>
            <a:off x="11021" y="8353"/>
            <a:ext cx="12" cy="20"/>
          </a:xfrm>
          <a:custGeom>
            <a:avLst/>
            <a:gdLst>
              <a:gd name="T0" fmla="*/ 0 w 36"/>
              <a:gd name="T1" fmla="*/ 0 h 60"/>
              <a:gd name="T2" fmla="*/ 0 w 36"/>
              <a:gd name="T3" fmla="*/ 4 h 60"/>
              <a:gd name="T4" fmla="*/ 1 w 36"/>
              <a:gd name="T5" fmla="*/ 10 h 60"/>
              <a:gd name="T6" fmla="*/ 3 w 36"/>
              <a:gd name="T7" fmla="*/ 17 h 60"/>
              <a:gd name="T8" fmla="*/ 6 w 36"/>
              <a:gd name="T9" fmla="*/ 24 h 60"/>
              <a:gd name="T10" fmla="*/ 8 w 36"/>
              <a:gd name="T11" fmla="*/ 30 h 60"/>
              <a:gd name="T12" fmla="*/ 13 w 36"/>
              <a:gd name="T13" fmla="*/ 37 h 60"/>
              <a:gd name="T14" fmla="*/ 17 w 36"/>
              <a:gd name="T15" fmla="*/ 43 h 60"/>
              <a:gd name="T16" fmla="*/ 23 w 36"/>
              <a:gd name="T17" fmla="*/ 48 h 60"/>
              <a:gd name="T18" fmla="*/ 28 w 36"/>
              <a:gd name="T19" fmla="*/ 54 h 60"/>
              <a:gd name="T20" fmla="*/ 36 w 36"/>
              <a:gd name="T21" fmla="*/ 6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6" h="60">
                <a:moveTo>
                  <a:pt x="0" y="0"/>
                </a:moveTo>
                <a:lnTo>
                  <a:pt x="0" y="4"/>
                </a:lnTo>
                <a:lnTo>
                  <a:pt x="1" y="10"/>
                </a:lnTo>
                <a:lnTo>
                  <a:pt x="3" y="17"/>
                </a:lnTo>
                <a:lnTo>
                  <a:pt x="6" y="24"/>
                </a:lnTo>
                <a:lnTo>
                  <a:pt x="8" y="30"/>
                </a:lnTo>
                <a:lnTo>
                  <a:pt x="13" y="37"/>
                </a:lnTo>
                <a:lnTo>
                  <a:pt x="17" y="43"/>
                </a:lnTo>
                <a:lnTo>
                  <a:pt x="23" y="48"/>
                </a:lnTo>
                <a:lnTo>
                  <a:pt x="28" y="54"/>
                </a:lnTo>
                <a:lnTo>
                  <a:pt x="36" y="6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36" name="Line 1612">
            <a:extLst>
              <a:ext uri="{FF2B5EF4-FFF2-40B4-BE49-F238E27FC236}">
                <a16:creationId xmlns:a16="http://schemas.microsoft.com/office/drawing/2014/main" id="{00000000-0008-0000-0000-00004C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53" y="8389"/>
            <a:ext cx="1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7" name="Line 1613">
            <a:extLst>
              <a:ext uri="{FF2B5EF4-FFF2-40B4-BE49-F238E27FC236}">
                <a16:creationId xmlns:a16="http://schemas.microsoft.com/office/drawing/2014/main" id="{00000000-0008-0000-0000-00004D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56" y="8389"/>
            <a:ext cx="1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38" name="Freeform 1614">
            <a:extLst>
              <a:ext uri="{FF2B5EF4-FFF2-40B4-BE49-F238E27FC236}">
                <a16:creationId xmlns:a16="http://schemas.microsoft.com/office/drawing/2014/main" id="{00000000-0008-0000-0000-00004E0A0000}"/>
              </a:ext>
            </a:extLst>
          </xdr:cNvPr>
          <xdr:cNvSpPr>
            <a:spLocks/>
          </xdr:cNvSpPr>
        </xdr:nvSpPr>
        <xdr:spPr bwMode="auto">
          <a:xfrm>
            <a:off x="12609" y="9242"/>
            <a:ext cx="15" cy="7"/>
          </a:xfrm>
          <a:custGeom>
            <a:avLst/>
            <a:gdLst>
              <a:gd name="T0" fmla="*/ 0 w 46"/>
              <a:gd name="T1" fmla="*/ 19 h 19"/>
              <a:gd name="T2" fmla="*/ 10 w 46"/>
              <a:gd name="T3" fmla="*/ 16 h 19"/>
              <a:gd name="T4" fmla="*/ 20 w 46"/>
              <a:gd name="T5" fmla="*/ 11 h 19"/>
              <a:gd name="T6" fmla="*/ 29 w 46"/>
              <a:gd name="T7" fmla="*/ 9 h 19"/>
              <a:gd name="T8" fmla="*/ 37 w 46"/>
              <a:gd name="T9" fmla="*/ 4 h 19"/>
              <a:gd name="T10" fmla="*/ 46 w 46"/>
              <a:gd name="T11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6" h="19">
                <a:moveTo>
                  <a:pt x="0" y="19"/>
                </a:moveTo>
                <a:lnTo>
                  <a:pt x="10" y="16"/>
                </a:lnTo>
                <a:lnTo>
                  <a:pt x="20" y="11"/>
                </a:lnTo>
                <a:lnTo>
                  <a:pt x="29" y="9"/>
                </a:lnTo>
                <a:lnTo>
                  <a:pt x="37" y="4"/>
                </a:lnTo>
                <a:lnTo>
                  <a:pt x="4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39" name="Freeform 1615">
            <a:extLst>
              <a:ext uri="{FF2B5EF4-FFF2-40B4-BE49-F238E27FC236}">
                <a16:creationId xmlns:a16="http://schemas.microsoft.com/office/drawing/2014/main" id="{00000000-0008-0000-0000-00004F0A0000}"/>
              </a:ext>
            </a:extLst>
          </xdr:cNvPr>
          <xdr:cNvSpPr>
            <a:spLocks/>
          </xdr:cNvSpPr>
        </xdr:nvSpPr>
        <xdr:spPr bwMode="auto">
          <a:xfrm>
            <a:off x="12494" y="9308"/>
            <a:ext cx="16" cy="7"/>
          </a:xfrm>
          <a:custGeom>
            <a:avLst/>
            <a:gdLst>
              <a:gd name="T0" fmla="*/ 0 w 47"/>
              <a:gd name="T1" fmla="*/ 19 h 19"/>
              <a:gd name="T2" fmla="*/ 10 w 47"/>
              <a:gd name="T3" fmla="*/ 16 h 19"/>
              <a:gd name="T4" fmla="*/ 20 w 47"/>
              <a:gd name="T5" fmla="*/ 12 h 19"/>
              <a:gd name="T6" fmla="*/ 30 w 47"/>
              <a:gd name="T7" fmla="*/ 9 h 19"/>
              <a:gd name="T8" fmla="*/ 39 w 47"/>
              <a:gd name="T9" fmla="*/ 4 h 19"/>
              <a:gd name="T10" fmla="*/ 47 w 47"/>
              <a:gd name="T11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7" h="19">
                <a:moveTo>
                  <a:pt x="0" y="19"/>
                </a:moveTo>
                <a:lnTo>
                  <a:pt x="10" y="16"/>
                </a:lnTo>
                <a:lnTo>
                  <a:pt x="20" y="12"/>
                </a:lnTo>
                <a:lnTo>
                  <a:pt x="30" y="9"/>
                </a:lnTo>
                <a:lnTo>
                  <a:pt x="39" y="4"/>
                </a:lnTo>
                <a:lnTo>
                  <a:pt x="47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40" name="Line 1616">
            <a:extLst>
              <a:ext uri="{FF2B5EF4-FFF2-40B4-BE49-F238E27FC236}">
                <a16:creationId xmlns:a16="http://schemas.microsoft.com/office/drawing/2014/main" id="{00000000-0008-0000-0000-0000500A0000}"/>
              </a:ext>
            </a:extLst>
          </xdr:cNvPr>
          <xdr:cNvSpPr>
            <a:spLocks noChangeShapeType="1"/>
          </xdr:cNvSpPr>
        </xdr:nvSpPr>
        <xdr:spPr bwMode="auto">
          <a:xfrm>
            <a:off x="10990" y="10231"/>
            <a:ext cx="1234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41" name="Line 1617">
            <a:extLst>
              <a:ext uri="{FF2B5EF4-FFF2-40B4-BE49-F238E27FC236}">
                <a16:creationId xmlns:a16="http://schemas.microsoft.com/office/drawing/2014/main" id="{00000000-0008-0000-0000-000051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429" y="9263"/>
            <a:ext cx="3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42" name="Freeform 1618">
            <a:extLst>
              <a:ext uri="{FF2B5EF4-FFF2-40B4-BE49-F238E27FC236}">
                <a16:creationId xmlns:a16="http://schemas.microsoft.com/office/drawing/2014/main" id="{00000000-0008-0000-0000-0000520A0000}"/>
              </a:ext>
            </a:extLst>
          </xdr:cNvPr>
          <xdr:cNvSpPr>
            <a:spLocks/>
          </xdr:cNvSpPr>
        </xdr:nvSpPr>
        <xdr:spPr bwMode="auto">
          <a:xfrm>
            <a:off x="12530" y="9197"/>
            <a:ext cx="16" cy="40"/>
          </a:xfrm>
          <a:custGeom>
            <a:avLst/>
            <a:gdLst>
              <a:gd name="T0" fmla="*/ 49 w 49"/>
              <a:gd name="T1" fmla="*/ 0 h 119"/>
              <a:gd name="T2" fmla="*/ 42 w 49"/>
              <a:gd name="T3" fmla="*/ 5 h 119"/>
              <a:gd name="T4" fmla="*/ 35 w 49"/>
              <a:gd name="T5" fmla="*/ 10 h 119"/>
              <a:gd name="T6" fmla="*/ 27 w 49"/>
              <a:gd name="T7" fmla="*/ 15 h 119"/>
              <a:gd name="T8" fmla="*/ 22 w 49"/>
              <a:gd name="T9" fmla="*/ 21 h 119"/>
              <a:gd name="T10" fmla="*/ 16 w 49"/>
              <a:gd name="T11" fmla="*/ 27 h 119"/>
              <a:gd name="T12" fmla="*/ 12 w 49"/>
              <a:gd name="T13" fmla="*/ 32 h 119"/>
              <a:gd name="T14" fmla="*/ 9 w 49"/>
              <a:gd name="T15" fmla="*/ 38 h 119"/>
              <a:gd name="T16" fmla="*/ 6 w 49"/>
              <a:gd name="T17" fmla="*/ 45 h 119"/>
              <a:gd name="T18" fmla="*/ 3 w 49"/>
              <a:gd name="T19" fmla="*/ 51 h 119"/>
              <a:gd name="T20" fmla="*/ 2 w 49"/>
              <a:gd name="T21" fmla="*/ 58 h 119"/>
              <a:gd name="T22" fmla="*/ 0 w 49"/>
              <a:gd name="T23" fmla="*/ 64 h 119"/>
              <a:gd name="T24" fmla="*/ 0 w 49"/>
              <a:gd name="T25" fmla="*/ 71 h 119"/>
              <a:gd name="T26" fmla="*/ 2 w 49"/>
              <a:gd name="T27" fmla="*/ 77 h 119"/>
              <a:gd name="T28" fmla="*/ 3 w 49"/>
              <a:gd name="T29" fmla="*/ 84 h 119"/>
              <a:gd name="T30" fmla="*/ 6 w 49"/>
              <a:gd name="T31" fmla="*/ 89 h 119"/>
              <a:gd name="T32" fmla="*/ 9 w 49"/>
              <a:gd name="T33" fmla="*/ 96 h 119"/>
              <a:gd name="T34" fmla="*/ 12 w 49"/>
              <a:gd name="T35" fmla="*/ 102 h 119"/>
              <a:gd name="T36" fmla="*/ 16 w 49"/>
              <a:gd name="T37" fmla="*/ 108 h 119"/>
              <a:gd name="T38" fmla="*/ 22 w 49"/>
              <a:gd name="T39" fmla="*/ 114 h 119"/>
              <a:gd name="T40" fmla="*/ 27 w 49"/>
              <a:gd name="T41" fmla="*/ 119 h 1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49" h="119">
                <a:moveTo>
                  <a:pt x="49" y="0"/>
                </a:moveTo>
                <a:lnTo>
                  <a:pt x="42" y="5"/>
                </a:lnTo>
                <a:lnTo>
                  <a:pt x="35" y="10"/>
                </a:lnTo>
                <a:lnTo>
                  <a:pt x="27" y="15"/>
                </a:lnTo>
                <a:lnTo>
                  <a:pt x="22" y="21"/>
                </a:lnTo>
                <a:lnTo>
                  <a:pt x="16" y="27"/>
                </a:lnTo>
                <a:lnTo>
                  <a:pt x="12" y="32"/>
                </a:lnTo>
                <a:lnTo>
                  <a:pt x="9" y="38"/>
                </a:lnTo>
                <a:lnTo>
                  <a:pt x="6" y="45"/>
                </a:lnTo>
                <a:lnTo>
                  <a:pt x="3" y="51"/>
                </a:lnTo>
                <a:lnTo>
                  <a:pt x="2" y="58"/>
                </a:lnTo>
                <a:lnTo>
                  <a:pt x="0" y="64"/>
                </a:lnTo>
                <a:lnTo>
                  <a:pt x="0" y="71"/>
                </a:lnTo>
                <a:lnTo>
                  <a:pt x="2" y="77"/>
                </a:lnTo>
                <a:lnTo>
                  <a:pt x="3" y="84"/>
                </a:lnTo>
                <a:lnTo>
                  <a:pt x="6" y="89"/>
                </a:lnTo>
                <a:lnTo>
                  <a:pt x="9" y="96"/>
                </a:lnTo>
                <a:lnTo>
                  <a:pt x="12" y="102"/>
                </a:lnTo>
                <a:lnTo>
                  <a:pt x="16" y="108"/>
                </a:lnTo>
                <a:lnTo>
                  <a:pt x="22" y="114"/>
                </a:lnTo>
                <a:lnTo>
                  <a:pt x="27" y="119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43" name="Line 1619">
            <a:extLst>
              <a:ext uri="{FF2B5EF4-FFF2-40B4-BE49-F238E27FC236}">
                <a16:creationId xmlns:a16="http://schemas.microsoft.com/office/drawing/2014/main" id="{00000000-0008-0000-0000-000053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90" y="10041"/>
            <a:ext cx="1234" cy="7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44" name="Line 1620">
            <a:extLst>
              <a:ext uri="{FF2B5EF4-FFF2-40B4-BE49-F238E27FC236}">
                <a16:creationId xmlns:a16="http://schemas.microsoft.com/office/drawing/2014/main" id="{00000000-0008-0000-0000-000054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93" y="10038"/>
            <a:ext cx="1231" cy="7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45" name="Freeform 1621">
            <a:extLst>
              <a:ext uri="{FF2B5EF4-FFF2-40B4-BE49-F238E27FC236}">
                <a16:creationId xmlns:a16="http://schemas.microsoft.com/office/drawing/2014/main" id="{00000000-0008-0000-0000-0000550A0000}"/>
              </a:ext>
            </a:extLst>
          </xdr:cNvPr>
          <xdr:cNvSpPr>
            <a:spLocks/>
          </xdr:cNvSpPr>
        </xdr:nvSpPr>
        <xdr:spPr bwMode="auto">
          <a:xfrm>
            <a:off x="12416" y="9265"/>
            <a:ext cx="13" cy="18"/>
          </a:xfrm>
          <a:custGeom>
            <a:avLst/>
            <a:gdLst>
              <a:gd name="T0" fmla="*/ 40 w 40"/>
              <a:gd name="T1" fmla="*/ 0 h 54"/>
              <a:gd name="T2" fmla="*/ 33 w 40"/>
              <a:gd name="T3" fmla="*/ 6 h 54"/>
              <a:gd name="T4" fmla="*/ 27 w 40"/>
              <a:gd name="T5" fmla="*/ 11 h 54"/>
              <a:gd name="T6" fmla="*/ 21 w 40"/>
              <a:gd name="T7" fmla="*/ 17 h 54"/>
              <a:gd name="T8" fmla="*/ 15 w 40"/>
              <a:gd name="T9" fmla="*/ 23 h 54"/>
              <a:gd name="T10" fmla="*/ 11 w 40"/>
              <a:gd name="T11" fmla="*/ 29 h 54"/>
              <a:gd name="T12" fmla="*/ 7 w 40"/>
              <a:gd name="T13" fmla="*/ 34 h 54"/>
              <a:gd name="T14" fmla="*/ 4 w 40"/>
              <a:gd name="T15" fmla="*/ 41 h 54"/>
              <a:gd name="T16" fmla="*/ 3 w 40"/>
              <a:gd name="T17" fmla="*/ 47 h 54"/>
              <a:gd name="T18" fmla="*/ 0 w 40"/>
              <a:gd name="T19" fmla="*/ 53 h 54"/>
              <a:gd name="T20" fmla="*/ 0 w 40"/>
              <a:gd name="T21" fmla="*/ 54 h 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40" h="54">
                <a:moveTo>
                  <a:pt x="40" y="0"/>
                </a:moveTo>
                <a:lnTo>
                  <a:pt x="33" y="6"/>
                </a:lnTo>
                <a:lnTo>
                  <a:pt x="27" y="11"/>
                </a:lnTo>
                <a:lnTo>
                  <a:pt x="21" y="17"/>
                </a:lnTo>
                <a:lnTo>
                  <a:pt x="15" y="23"/>
                </a:lnTo>
                <a:lnTo>
                  <a:pt x="11" y="29"/>
                </a:lnTo>
                <a:lnTo>
                  <a:pt x="7" y="34"/>
                </a:lnTo>
                <a:lnTo>
                  <a:pt x="4" y="41"/>
                </a:lnTo>
                <a:lnTo>
                  <a:pt x="3" y="47"/>
                </a:lnTo>
                <a:lnTo>
                  <a:pt x="0" y="53"/>
                </a:lnTo>
                <a:lnTo>
                  <a:pt x="0" y="54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46" name="Freeform 1622">
            <a:extLst>
              <a:ext uri="{FF2B5EF4-FFF2-40B4-BE49-F238E27FC236}">
                <a16:creationId xmlns:a16="http://schemas.microsoft.com/office/drawing/2014/main" id="{00000000-0008-0000-0000-0000560A0000}"/>
              </a:ext>
            </a:extLst>
          </xdr:cNvPr>
          <xdr:cNvSpPr>
            <a:spLocks/>
          </xdr:cNvSpPr>
        </xdr:nvSpPr>
        <xdr:spPr bwMode="auto">
          <a:xfrm>
            <a:off x="12510" y="9303"/>
            <a:ext cx="6" cy="5"/>
          </a:xfrm>
          <a:custGeom>
            <a:avLst/>
            <a:gdLst>
              <a:gd name="T0" fmla="*/ 0 w 20"/>
              <a:gd name="T1" fmla="*/ 16 h 16"/>
              <a:gd name="T2" fmla="*/ 7 w 20"/>
              <a:gd name="T3" fmla="*/ 10 h 16"/>
              <a:gd name="T4" fmla="*/ 15 w 20"/>
              <a:gd name="T5" fmla="*/ 6 h 16"/>
              <a:gd name="T6" fmla="*/ 20 w 20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0" h="16">
                <a:moveTo>
                  <a:pt x="0" y="16"/>
                </a:moveTo>
                <a:lnTo>
                  <a:pt x="7" y="10"/>
                </a:lnTo>
                <a:lnTo>
                  <a:pt x="15" y="6"/>
                </a:lnTo>
                <a:lnTo>
                  <a:pt x="20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47" name="Freeform 1623">
            <a:extLst>
              <a:ext uri="{FF2B5EF4-FFF2-40B4-BE49-F238E27FC236}">
                <a16:creationId xmlns:a16="http://schemas.microsoft.com/office/drawing/2014/main" id="{00000000-0008-0000-0000-0000570A0000}"/>
              </a:ext>
            </a:extLst>
          </xdr:cNvPr>
          <xdr:cNvSpPr>
            <a:spLocks/>
          </xdr:cNvSpPr>
        </xdr:nvSpPr>
        <xdr:spPr bwMode="auto">
          <a:xfrm>
            <a:off x="12511" y="9308"/>
            <a:ext cx="5" cy="3"/>
          </a:xfrm>
          <a:custGeom>
            <a:avLst/>
            <a:gdLst>
              <a:gd name="T0" fmla="*/ 0 w 16"/>
              <a:gd name="T1" fmla="*/ 10 h 10"/>
              <a:gd name="T2" fmla="*/ 9 w 16"/>
              <a:gd name="T3" fmla="*/ 5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9" y="5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48" name="Freeform 1624">
            <a:extLst>
              <a:ext uri="{FF2B5EF4-FFF2-40B4-BE49-F238E27FC236}">
                <a16:creationId xmlns:a16="http://schemas.microsoft.com/office/drawing/2014/main" id="{00000000-0008-0000-0000-0000580A0000}"/>
              </a:ext>
            </a:extLst>
          </xdr:cNvPr>
          <xdr:cNvSpPr>
            <a:spLocks/>
          </xdr:cNvSpPr>
        </xdr:nvSpPr>
        <xdr:spPr bwMode="auto">
          <a:xfrm>
            <a:off x="12624" y="9237"/>
            <a:ext cx="7" cy="5"/>
          </a:xfrm>
          <a:custGeom>
            <a:avLst/>
            <a:gdLst>
              <a:gd name="T0" fmla="*/ 0 w 21"/>
              <a:gd name="T1" fmla="*/ 16 h 16"/>
              <a:gd name="T2" fmla="*/ 7 w 21"/>
              <a:gd name="T3" fmla="*/ 12 h 16"/>
              <a:gd name="T4" fmla="*/ 14 w 21"/>
              <a:gd name="T5" fmla="*/ 6 h 16"/>
              <a:gd name="T6" fmla="*/ 21 w 21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1" h="16">
                <a:moveTo>
                  <a:pt x="0" y="16"/>
                </a:moveTo>
                <a:lnTo>
                  <a:pt x="7" y="12"/>
                </a:lnTo>
                <a:lnTo>
                  <a:pt x="14" y="6"/>
                </a:lnTo>
                <a:lnTo>
                  <a:pt x="21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49" name="Freeform 1625">
            <a:extLst>
              <a:ext uri="{FF2B5EF4-FFF2-40B4-BE49-F238E27FC236}">
                <a16:creationId xmlns:a16="http://schemas.microsoft.com/office/drawing/2014/main" id="{00000000-0008-0000-0000-0000590A0000}"/>
              </a:ext>
            </a:extLst>
          </xdr:cNvPr>
          <xdr:cNvSpPr>
            <a:spLocks/>
          </xdr:cNvSpPr>
        </xdr:nvSpPr>
        <xdr:spPr bwMode="auto">
          <a:xfrm>
            <a:off x="12625" y="9242"/>
            <a:ext cx="6" cy="3"/>
          </a:xfrm>
          <a:custGeom>
            <a:avLst/>
            <a:gdLst>
              <a:gd name="T0" fmla="*/ 0 w 16"/>
              <a:gd name="T1" fmla="*/ 10 h 10"/>
              <a:gd name="T2" fmla="*/ 7 w 16"/>
              <a:gd name="T3" fmla="*/ 5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7" y="5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50" name="Freeform 1626">
            <a:extLst>
              <a:ext uri="{FF2B5EF4-FFF2-40B4-BE49-F238E27FC236}">
                <a16:creationId xmlns:a16="http://schemas.microsoft.com/office/drawing/2014/main" id="{00000000-0008-0000-0000-00005A0A0000}"/>
              </a:ext>
            </a:extLst>
          </xdr:cNvPr>
          <xdr:cNvSpPr>
            <a:spLocks/>
          </xdr:cNvSpPr>
        </xdr:nvSpPr>
        <xdr:spPr bwMode="auto">
          <a:xfrm>
            <a:off x="12432" y="9254"/>
            <a:ext cx="93" cy="49"/>
          </a:xfrm>
          <a:custGeom>
            <a:avLst/>
            <a:gdLst>
              <a:gd name="T0" fmla="*/ 254 w 281"/>
              <a:gd name="T1" fmla="*/ 146 h 146"/>
              <a:gd name="T2" fmla="*/ 261 w 281"/>
              <a:gd name="T3" fmla="*/ 141 h 146"/>
              <a:gd name="T4" fmla="*/ 266 w 281"/>
              <a:gd name="T5" fmla="*/ 135 h 146"/>
              <a:gd name="T6" fmla="*/ 270 w 281"/>
              <a:gd name="T7" fmla="*/ 129 h 146"/>
              <a:gd name="T8" fmla="*/ 274 w 281"/>
              <a:gd name="T9" fmla="*/ 124 h 146"/>
              <a:gd name="T10" fmla="*/ 277 w 281"/>
              <a:gd name="T11" fmla="*/ 117 h 146"/>
              <a:gd name="T12" fmla="*/ 280 w 281"/>
              <a:gd name="T13" fmla="*/ 111 h 146"/>
              <a:gd name="T14" fmla="*/ 281 w 281"/>
              <a:gd name="T15" fmla="*/ 104 h 146"/>
              <a:gd name="T16" fmla="*/ 281 w 281"/>
              <a:gd name="T17" fmla="*/ 98 h 146"/>
              <a:gd name="T18" fmla="*/ 281 w 281"/>
              <a:gd name="T19" fmla="*/ 91 h 146"/>
              <a:gd name="T20" fmla="*/ 281 w 281"/>
              <a:gd name="T21" fmla="*/ 85 h 146"/>
              <a:gd name="T22" fmla="*/ 280 w 281"/>
              <a:gd name="T23" fmla="*/ 78 h 146"/>
              <a:gd name="T24" fmla="*/ 277 w 281"/>
              <a:gd name="T25" fmla="*/ 72 h 146"/>
              <a:gd name="T26" fmla="*/ 274 w 281"/>
              <a:gd name="T27" fmla="*/ 65 h 146"/>
              <a:gd name="T28" fmla="*/ 270 w 281"/>
              <a:gd name="T29" fmla="*/ 60 h 146"/>
              <a:gd name="T30" fmla="*/ 266 w 281"/>
              <a:gd name="T31" fmla="*/ 54 h 146"/>
              <a:gd name="T32" fmla="*/ 261 w 281"/>
              <a:gd name="T33" fmla="*/ 48 h 146"/>
              <a:gd name="T34" fmla="*/ 256 w 281"/>
              <a:gd name="T35" fmla="*/ 42 h 146"/>
              <a:gd name="T36" fmla="*/ 249 w 281"/>
              <a:gd name="T37" fmla="*/ 37 h 146"/>
              <a:gd name="T38" fmla="*/ 241 w 281"/>
              <a:gd name="T39" fmla="*/ 31 h 146"/>
              <a:gd name="T40" fmla="*/ 234 w 281"/>
              <a:gd name="T41" fmla="*/ 27 h 146"/>
              <a:gd name="T42" fmla="*/ 226 w 281"/>
              <a:gd name="T43" fmla="*/ 22 h 146"/>
              <a:gd name="T44" fmla="*/ 217 w 281"/>
              <a:gd name="T45" fmla="*/ 18 h 146"/>
              <a:gd name="T46" fmla="*/ 207 w 281"/>
              <a:gd name="T47" fmla="*/ 14 h 146"/>
              <a:gd name="T48" fmla="*/ 197 w 281"/>
              <a:gd name="T49" fmla="*/ 11 h 146"/>
              <a:gd name="T50" fmla="*/ 187 w 281"/>
              <a:gd name="T51" fmla="*/ 8 h 146"/>
              <a:gd name="T52" fmla="*/ 177 w 281"/>
              <a:gd name="T53" fmla="*/ 5 h 146"/>
              <a:gd name="T54" fmla="*/ 167 w 281"/>
              <a:gd name="T55" fmla="*/ 4 h 146"/>
              <a:gd name="T56" fmla="*/ 156 w 281"/>
              <a:gd name="T57" fmla="*/ 1 h 146"/>
              <a:gd name="T58" fmla="*/ 144 w 281"/>
              <a:gd name="T59" fmla="*/ 0 h 146"/>
              <a:gd name="T60" fmla="*/ 133 w 281"/>
              <a:gd name="T61" fmla="*/ 0 h 146"/>
              <a:gd name="T62" fmla="*/ 123 w 281"/>
              <a:gd name="T63" fmla="*/ 0 h 146"/>
              <a:gd name="T64" fmla="*/ 112 w 281"/>
              <a:gd name="T65" fmla="*/ 0 h 146"/>
              <a:gd name="T66" fmla="*/ 100 w 281"/>
              <a:gd name="T67" fmla="*/ 0 h 146"/>
              <a:gd name="T68" fmla="*/ 89 w 281"/>
              <a:gd name="T69" fmla="*/ 0 h 146"/>
              <a:gd name="T70" fmla="*/ 77 w 281"/>
              <a:gd name="T71" fmla="*/ 1 h 146"/>
              <a:gd name="T72" fmla="*/ 67 w 281"/>
              <a:gd name="T73" fmla="*/ 4 h 146"/>
              <a:gd name="T74" fmla="*/ 56 w 281"/>
              <a:gd name="T75" fmla="*/ 5 h 146"/>
              <a:gd name="T76" fmla="*/ 46 w 281"/>
              <a:gd name="T77" fmla="*/ 8 h 146"/>
              <a:gd name="T78" fmla="*/ 36 w 281"/>
              <a:gd name="T79" fmla="*/ 11 h 146"/>
              <a:gd name="T80" fmla="*/ 26 w 281"/>
              <a:gd name="T81" fmla="*/ 14 h 146"/>
              <a:gd name="T82" fmla="*/ 17 w 281"/>
              <a:gd name="T83" fmla="*/ 18 h 146"/>
              <a:gd name="T84" fmla="*/ 9 w 281"/>
              <a:gd name="T85" fmla="*/ 22 h 146"/>
              <a:gd name="T86" fmla="*/ 0 w 281"/>
              <a:gd name="T87" fmla="*/ 27 h 1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1" h="146">
                <a:moveTo>
                  <a:pt x="254" y="146"/>
                </a:moveTo>
                <a:lnTo>
                  <a:pt x="261" y="141"/>
                </a:lnTo>
                <a:lnTo>
                  <a:pt x="266" y="135"/>
                </a:lnTo>
                <a:lnTo>
                  <a:pt x="270" y="129"/>
                </a:lnTo>
                <a:lnTo>
                  <a:pt x="274" y="124"/>
                </a:lnTo>
                <a:lnTo>
                  <a:pt x="277" y="117"/>
                </a:lnTo>
                <a:lnTo>
                  <a:pt x="280" y="111"/>
                </a:lnTo>
                <a:lnTo>
                  <a:pt x="281" y="104"/>
                </a:lnTo>
                <a:lnTo>
                  <a:pt x="281" y="98"/>
                </a:lnTo>
                <a:lnTo>
                  <a:pt x="281" y="91"/>
                </a:lnTo>
                <a:lnTo>
                  <a:pt x="281" y="85"/>
                </a:lnTo>
                <a:lnTo>
                  <a:pt x="280" y="78"/>
                </a:lnTo>
                <a:lnTo>
                  <a:pt x="277" y="72"/>
                </a:lnTo>
                <a:lnTo>
                  <a:pt x="274" y="65"/>
                </a:lnTo>
                <a:lnTo>
                  <a:pt x="270" y="60"/>
                </a:lnTo>
                <a:lnTo>
                  <a:pt x="266" y="54"/>
                </a:lnTo>
                <a:lnTo>
                  <a:pt x="261" y="48"/>
                </a:lnTo>
                <a:lnTo>
                  <a:pt x="256" y="42"/>
                </a:lnTo>
                <a:lnTo>
                  <a:pt x="249" y="37"/>
                </a:lnTo>
                <a:lnTo>
                  <a:pt x="241" y="31"/>
                </a:lnTo>
                <a:lnTo>
                  <a:pt x="234" y="27"/>
                </a:lnTo>
                <a:lnTo>
                  <a:pt x="226" y="22"/>
                </a:lnTo>
                <a:lnTo>
                  <a:pt x="217" y="18"/>
                </a:lnTo>
                <a:lnTo>
                  <a:pt x="207" y="14"/>
                </a:lnTo>
                <a:lnTo>
                  <a:pt x="197" y="11"/>
                </a:lnTo>
                <a:lnTo>
                  <a:pt x="187" y="8"/>
                </a:lnTo>
                <a:lnTo>
                  <a:pt x="177" y="5"/>
                </a:lnTo>
                <a:lnTo>
                  <a:pt x="167" y="4"/>
                </a:lnTo>
                <a:lnTo>
                  <a:pt x="156" y="1"/>
                </a:lnTo>
                <a:lnTo>
                  <a:pt x="144" y="0"/>
                </a:lnTo>
                <a:lnTo>
                  <a:pt x="133" y="0"/>
                </a:lnTo>
                <a:lnTo>
                  <a:pt x="123" y="0"/>
                </a:lnTo>
                <a:lnTo>
                  <a:pt x="112" y="0"/>
                </a:lnTo>
                <a:lnTo>
                  <a:pt x="100" y="0"/>
                </a:lnTo>
                <a:lnTo>
                  <a:pt x="89" y="0"/>
                </a:lnTo>
                <a:lnTo>
                  <a:pt x="77" y="1"/>
                </a:lnTo>
                <a:lnTo>
                  <a:pt x="67" y="4"/>
                </a:lnTo>
                <a:lnTo>
                  <a:pt x="56" y="5"/>
                </a:lnTo>
                <a:lnTo>
                  <a:pt x="46" y="8"/>
                </a:lnTo>
                <a:lnTo>
                  <a:pt x="36" y="11"/>
                </a:lnTo>
                <a:lnTo>
                  <a:pt x="26" y="14"/>
                </a:lnTo>
                <a:lnTo>
                  <a:pt x="17" y="18"/>
                </a:lnTo>
                <a:lnTo>
                  <a:pt x="9" y="22"/>
                </a:lnTo>
                <a:lnTo>
                  <a:pt x="0" y="27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51" name="Freeform 1627">
            <a:extLst>
              <a:ext uri="{FF2B5EF4-FFF2-40B4-BE49-F238E27FC236}">
                <a16:creationId xmlns:a16="http://schemas.microsoft.com/office/drawing/2014/main" id="{00000000-0008-0000-0000-00005B0A0000}"/>
              </a:ext>
            </a:extLst>
          </xdr:cNvPr>
          <xdr:cNvSpPr>
            <a:spLocks/>
          </xdr:cNvSpPr>
        </xdr:nvSpPr>
        <xdr:spPr bwMode="auto">
          <a:xfrm>
            <a:off x="12546" y="9188"/>
            <a:ext cx="94" cy="49"/>
          </a:xfrm>
          <a:custGeom>
            <a:avLst/>
            <a:gdLst>
              <a:gd name="T0" fmla="*/ 255 w 282"/>
              <a:gd name="T1" fmla="*/ 147 h 147"/>
              <a:gd name="T2" fmla="*/ 261 w 282"/>
              <a:gd name="T3" fmla="*/ 142 h 147"/>
              <a:gd name="T4" fmla="*/ 267 w 282"/>
              <a:gd name="T5" fmla="*/ 136 h 147"/>
              <a:gd name="T6" fmla="*/ 271 w 282"/>
              <a:gd name="T7" fmla="*/ 130 h 147"/>
              <a:gd name="T8" fmla="*/ 274 w 282"/>
              <a:gd name="T9" fmla="*/ 124 h 147"/>
              <a:gd name="T10" fmla="*/ 278 w 282"/>
              <a:gd name="T11" fmla="*/ 117 h 147"/>
              <a:gd name="T12" fmla="*/ 280 w 282"/>
              <a:gd name="T13" fmla="*/ 112 h 147"/>
              <a:gd name="T14" fmla="*/ 281 w 282"/>
              <a:gd name="T15" fmla="*/ 105 h 147"/>
              <a:gd name="T16" fmla="*/ 282 w 282"/>
              <a:gd name="T17" fmla="*/ 99 h 147"/>
              <a:gd name="T18" fmla="*/ 282 w 282"/>
              <a:gd name="T19" fmla="*/ 92 h 147"/>
              <a:gd name="T20" fmla="*/ 281 w 282"/>
              <a:gd name="T21" fmla="*/ 86 h 147"/>
              <a:gd name="T22" fmla="*/ 280 w 282"/>
              <a:gd name="T23" fmla="*/ 79 h 147"/>
              <a:gd name="T24" fmla="*/ 278 w 282"/>
              <a:gd name="T25" fmla="*/ 73 h 147"/>
              <a:gd name="T26" fmla="*/ 274 w 282"/>
              <a:gd name="T27" fmla="*/ 66 h 147"/>
              <a:gd name="T28" fmla="*/ 271 w 282"/>
              <a:gd name="T29" fmla="*/ 60 h 147"/>
              <a:gd name="T30" fmla="*/ 267 w 282"/>
              <a:gd name="T31" fmla="*/ 55 h 147"/>
              <a:gd name="T32" fmla="*/ 261 w 282"/>
              <a:gd name="T33" fmla="*/ 49 h 147"/>
              <a:gd name="T34" fmla="*/ 255 w 282"/>
              <a:gd name="T35" fmla="*/ 43 h 147"/>
              <a:gd name="T36" fmla="*/ 248 w 282"/>
              <a:gd name="T37" fmla="*/ 38 h 147"/>
              <a:gd name="T38" fmla="*/ 241 w 282"/>
              <a:gd name="T39" fmla="*/ 33 h 147"/>
              <a:gd name="T40" fmla="*/ 234 w 282"/>
              <a:gd name="T41" fmla="*/ 28 h 147"/>
              <a:gd name="T42" fmla="*/ 225 w 282"/>
              <a:gd name="T43" fmla="*/ 23 h 147"/>
              <a:gd name="T44" fmla="*/ 217 w 282"/>
              <a:gd name="T45" fmla="*/ 19 h 147"/>
              <a:gd name="T46" fmla="*/ 208 w 282"/>
              <a:gd name="T47" fmla="*/ 16 h 147"/>
              <a:gd name="T48" fmla="*/ 198 w 282"/>
              <a:gd name="T49" fmla="*/ 12 h 147"/>
              <a:gd name="T50" fmla="*/ 188 w 282"/>
              <a:gd name="T51" fmla="*/ 9 h 147"/>
              <a:gd name="T52" fmla="*/ 178 w 282"/>
              <a:gd name="T53" fmla="*/ 6 h 147"/>
              <a:gd name="T54" fmla="*/ 167 w 282"/>
              <a:gd name="T55" fmla="*/ 5 h 147"/>
              <a:gd name="T56" fmla="*/ 155 w 282"/>
              <a:gd name="T57" fmla="*/ 3 h 147"/>
              <a:gd name="T58" fmla="*/ 145 w 282"/>
              <a:gd name="T59" fmla="*/ 2 h 147"/>
              <a:gd name="T60" fmla="*/ 134 w 282"/>
              <a:gd name="T61" fmla="*/ 0 h 147"/>
              <a:gd name="T62" fmla="*/ 123 w 282"/>
              <a:gd name="T63" fmla="*/ 0 h 147"/>
              <a:gd name="T64" fmla="*/ 111 w 282"/>
              <a:gd name="T65" fmla="*/ 0 h 147"/>
              <a:gd name="T66" fmla="*/ 100 w 282"/>
              <a:gd name="T67" fmla="*/ 0 h 147"/>
              <a:gd name="T68" fmla="*/ 88 w 282"/>
              <a:gd name="T69" fmla="*/ 2 h 147"/>
              <a:gd name="T70" fmla="*/ 78 w 282"/>
              <a:gd name="T71" fmla="*/ 3 h 147"/>
              <a:gd name="T72" fmla="*/ 67 w 282"/>
              <a:gd name="T73" fmla="*/ 5 h 147"/>
              <a:gd name="T74" fmla="*/ 57 w 282"/>
              <a:gd name="T75" fmla="*/ 6 h 147"/>
              <a:gd name="T76" fmla="*/ 45 w 282"/>
              <a:gd name="T77" fmla="*/ 9 h 147"/>
              <a:gd name="T78" fmla="*/ 35 w 282"/>
              <a:gd name="T79" fmla="*/ 12 h 147"/>
              <a:gd name="T80" fmla="*/ 25 w 282"/>
              <a:gd name="T81" fmla="*/ 16 h 147"/>
              <a:gd name="T82" fmla="*/ 17 w 282"/>
              <a:gd name="T83" fmla="*/ 19 h 147"/>
              <a:gd name="T84" fmla="*/ 8 w 282"/>
              <a:gd name="T85" fmla="*/ 23 h 147"/>
              <a:gd name="T86" fmla="*/ 0 w 282"/>
              <a:gd name="T87" fmla="*/ 28 h 1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2" h="147">
                <a:moveTo>
                  <a:pt x="255" y="147"/>
                </a:moveTo>
                <a:lnTo>
                  <a:pt x="261" y="142"/>
                </a:lnTo>
                <a:lnTo>
                  <a:pt x="267" y="136"/>
                </a:lnTo>
                <a:lnTo>
                  <a:pt x="271" y="130"/>
                </a:lnTo>
                <a:lnTo>
                  <a:pt x="274" y="124"/>
                </a:lnTo>
                <a:lnTo>
                  <a:pt x="278" y="117"/>
                </a:lnTo>
                <a:lnTo>
                  <a:pt x="280" y="112"/>
                </a:lnTo>
                <a:lnTo>
                  <a:pt x="281" y="105"/>
                </a:lnTo>
                <a:lnTo>
                  <a:pt x="282" y="99"/>
                </a:lnTo>
                <a:lnTo>
                  <a:pt x="282" y="92"/>
                </a:lnTo>
                <a:lnTo>
                  <a:pt x="281" y="86"/>
                </a:lnTo>
                <a:lnTo>
                  <a:pt x="280" y="79"/>
                </a:lnTo>
                <a:lnTo>
                  <a:pt x="278" y="73"/>
                </a:lnTo>
                <a:lnTo>
                  <a:pt x="274" y="66"/>
                </a:lnTo>
                <a:lnTo>
                  <a:pt x="271" y="60"/>
                </a:lnTo>
                <a:lnTo>
                  <a:pt x="267" y="55"/>
                </a:lnTo>
                <a:lnTo>
                  <a:pt x="261" y="49"/>
                </a:lnTo>
                <a:lnTo>
                  <a:pt x="255" y="43"/>
                </a:lnTo>
                <a:lnTo>
                  <a:pt x="248" y="38"/>
                </a:lnTo>
                <a:lnTo>
                  <a:pt x="241" y="33"/>
                </a:lnTo>
                <a:lnTo>
                  <a:pt x="234" y="28"/>
                </a:lnTo>
                <a:lnTo>
                  <a:pt x="225" y="23"/>
                </a:lnTo>
                <a:lnTo>
                  <a:pt x="217" y="19"/>
                </a:lnTo>
                <a:lnTo>
                  <a:pt x="208" y="16"/>
                </a:lnTo>
                <a:lnTo>
                  <a:pt x="198" y="12"/>
                </a:lnTo>
                <a:lnTo>
                  <a:pt x="188" y="9"/>
                </a:lnTo>
                <a:lnTo>
                  <a:pt x="178" y="6"/>
                </a:lnTo>
                <a:lnTo>
                  <a:pt x="167" y="5"/>
                </a:lnTo>
                <a:lnTo>
                  <a:pt x="155" y="3"/>
                </a:lnTo>
                <a:lnTo>
                  <a:pt x="145" y="2"/>
                </a:lnTo>
                <a:lnTo>
                  <a:pt x="134" y="0"/>
                </a:lnTo>
                <a:lnTo>
                  <a:pt x="123" y="0"/>
                </a:lnTo>
                <a:lnTo>
                  <a:pt x="111" y="0"/>
                </a:lnTo>
                <a:lnTo>
                  <a:pt x="100" y="0"/>
                </a:lnTo>
                <a:lnTo>
                  <a:pt x="88" y="2"/>
                </a:lnTo>
                <a:lnTo>
                  <a:pt x="78" y="3"/>
                </a:lnTo>
                <a:lnTo>
                  <a:pt x="67" y="5"/>
                </a:lnTo>
                <a:lnTo>
                  <a:pt x="57" y="6"/>
                </a:lnTo>
                <a:lnTo>
                  <a:pt x="45" y="9"/>
                </a:lnTo>
                <a:lnTo>
                  <a:pt x="35" y="12"/>
                </a:lnTo>
                <a:lnTo>
                  <a:pt x="25" y="16"/>
                </a:lnTo>
                <a:lnTo>
                  <a:pt x="17" y="19"/>
                </a:lnTo>
                <a:lnTo>
                  <a:pt x="8" y="23"/>
                </a:lnTo>
                <a:lnTo>
                  <a:pt x="0" y="28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52" name="Freeform 1628">
            <a:extLst>
              <a:ext uri="{FF2B5EF4-FFF2-40B4-BE49-F238E27FC236}">
                <a16:creationId xmlns:a16="http://schemas.microsoft.com/office/drawing/2014/main" id="{00000000-0008-0000-0000-00005C0A0000}"/>
              </a:ext>
            </a:extLst>
          </xdr:cNvPr>
          <xdr:cNvSpPr>
            <a:spLocks/>
          </xdr:cNvSpPr>
        </xdr:nvSpPr>
        <xdr:spPr bwMode="auto">
          <a:xfrm>
            <a:off x="12516" y="9288"/>
            <a:ext cx="12" cy="20"/>
          </a:xfrm>
          <a:custGeom>
            <a:avLst/>
            <a:gdLst>
              <a:gd name="T0" fmla="*/ 0 w 36"/>
              <a:gd name="T1" fmla="*/ 60 h 60"/>
              <a:gd name="T2" fmla="*/ 7 w 36"/>
              <a:gd name="T3" fmla="*/ 54 h 60"/>
              <a:gd name="T4" fmla="*/ 13 w 36"/>
              <a:gd name="T5" fmla="*/ 48 h 60"/>
              <a:gd name="T6" fmla="*/ 18 w 36"/>
              <a:gd name="T7" fmla="*/ 43 h 60"/>
              <a:gd name="T8" fmla="*/ 23 w 36"/>
              <a:gd name="T9" fmla="*/ 36 h 60"/>
              <a:gd name="T10" fmla="*/ 27 w 36"/>
              <a:gd name="T11" fmla="*/ 30 h 60"/>
              <a:gd name="T12" fmla="*/ 30 w 36"/>
              <a:gd name="T13" fmla="*/ 23 h 60"/>
              <a:gd name="T14" fmla="*/ 33 w 36"/>
              <a:gd name="T15" fmla="*/ 17 h 60"/>
              <a:gd name="T16" fmla="*/ 34 w 36"/>
              <a:gd name="T17" fmla="*/ 10 h 60"/>
              <a:gd name="T18" fmla="*/ 36 w 36"/>
              <a:gd name="T19" fmla="*/ 3 h 60"/>
              <a:gd name="T20" fmla="*/ 36 w 36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6" h="60">
                <a:moveTo>
                  <a:pt x="0" y="60"/>
                </a:moveTo>
                <a:lnTo>
                  <a:pt x="7" y="54"/>
                </a:lnTo>
                <a:lnTo>
                  <a:pt x="13" y="48"/>
                </a:lnTo>
                <a:lnTo>
                  <a:pt x="18" y="43"/>
                </a:lnTo>
                <a:lnTo>
                  <a:pt x="23" y="36"/>
                </a:lnTo>
                <a:lnTo>
                  <a:pt x="27" y="30"/>
                </a:lnTo>
                <a:lnTo>
                  <a:pt x="30" y="23"/>
                </a:lnTo>
                <a:lnTo>
                  <a:pt x="33" y="17"/>
                </a:lnTo>
                <a:lnTo>
                  <a:pt x="34" y="10"/>
                </a:lnTo>
                <a:lnTo>
                  <a:pt x="36" y="3"/>
                </a:lnTo>
                <a:lnTo>
                  <a:pt x="3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53" name="Freeform 1629">
            <a:extLst>
              <a:ext uri="{FF2B5EF4-FFF2-40B4-BE49-F238E27FC236}">
                <a16:creationId xmlns:a16="http://schemas.microsoft.com/office/drawing/2014/main" id="{00000000-0008-0000-0000-00005D0A0000}"/>
              </a:ext>
            </a:extLst>
          </xdr:cNvPr>
          <xdr:cNvSpPr>
            <a:spLocks/>
          </xdr:cNvSpPr>
        </xdr:nvSpPr>
        <xdr:spPr bwMode="auto">
          <a:xfrm>
            <a:off x="12631" y="9222"/>
            <a:ext cx="11" cy="20"/>
          </a:xfrm>
          <a:custGeom>
            <a:avLst/>
            <a:gdLst>
              <a:gd name="T0" fmla="*/ 0 w 34"/>
              <a:gd name="T1" fmla="*/ 60 h 60"/>
              <a:gd name="T2" fmla="*/ 6 w 34"/>
              <a:gd name="T3" fmla="*/ 54 h 60"/>
              <a:gd name="T4" fmla="*/ 13 w 34"/>
              <a:gd name="T5" fmla="*/ 48 h 60"/>
              <a:gd name="T6" fmla="*/ 17 w 34"/>
              <a:gd name="T7" fmla="*/ 42 h 60"/>
              <a:gd name="T8" fmla="*/ 23 w 34"/>
              <a:gd name="T9" fmla="*/ 37 h 60"/>
              <a:gd name="T10" fmla="*/ 26 w 34"/>
              <a:gd name="T11" fmla="*/ 30 h 60"/>
              <a:gd name="T12" fmla="*/ 30 w 34"/>
              <a:gd name="T13" fmla="*/ 24 h 60"/>
              <a:gd name="T14" fmla="*/ 31 w 34"/>
              <a:gd name="T15" fmla="*/ 17 h 60"/>
              <a:gd name="T16" fmla="*/ 33 w 34"/>
              <a:gd name="T17" fmla="*/ 10 h 60"/>
              <a:gd name="T18" fmla="*/ 34 w 34"/>
              <a:gd name="T19" fmla="*/ 4 h 60"/>
              <a:gd name="T20" fmla="*/ 34 w 34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60">
                <a:moveTo>
                  <a:pt x="0" y="60"/>
                </a:moveTo>
                <a:lnTo>
                  <a:pt x="6" y="54"/>
                </a:lnTo>
                <a:lnTo>
                  <a:pt x="13" y="48"/>
                </a:lnTo>
                <a:lnTo>
                  <a:pt x="17" y="42"/>
                </a:lnTo>
                <a:lnTo>
                  <a:pt x="23" y="37"/>
                </a:lnTo>
                <a:lnTo>
                  <a:pt x="26" y="30"/>
                </a:lnTo>
                <a:lnTo>
                  <a:pt x="30" y="24"/>
                </a:lnTo>
                <a:lnTo>
                  <a:pt x="31" y="17"/>
                </a:lnTo>
                <a:lnTo>
                  <a:pt x="33" y="10"/>
                </a:lnTo>
                <a:lnTo>
                  <a:pt x="34" y="4"/>
                </a:lnTo>
                <a:lnTo>
                  <a:pt x="3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54" name="Line 1630">
            <a:extLst>
              <a:ext uri="{FF2B5EF4-FFF2-40B4-BE49-F238E27FC236}">
                <a16:creationId xmlns:a16="http://schemas.microsoft.com/office/drawing/2014/main" id="{00000000-0008-0000-0000-00005E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225" y="9329"/>
            <a:ext cx="1" cy="23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55" name="Line 1631">
            <a:extLst>
              <a:ext uri="{FF2B5EF4-FFF2-40B4-BE49-F238E27FC236}">
                <a16:creationId xmlns:a16="http://schemas.microsoft.com/office/drawing/2014/main" id="{00000000-0008-0000-0000-00005F0A0000}"/>
              </a:ext>
            </a:extLst>
          </xdr:cNvPr>
          <xdr:cNvSpPr>
            <a:spLocks noChangeShapeType="1"/>
          </xdr:cNvSpPr>
        </xdr:nvSpPr>
        <xdr:spPr bwMode="auto">
          <a:xfrm>
            <a:off x="12237" y="11662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56" name="Line 1632">
            <a:extLst>
              <a:ext uri="{FF2B5EF4-FFF2-40B4-BE49-F238E27FC236}">
                <a16:creationId xmlns:a16="http://schemas.microsoft.com/office/drawing/2014/main" id="{00000000-0008-0000-0000-000060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237" y="9252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57" name="Freeform 1633">
            <a:extLst>
              <a:ext uri="{FF2B5EF4-FFF2-40B4-BE49-F238E27FC236}">
                <a16:creationId xmlns:a16="http://schemas.microsoft.com/office/drawing/2014/main" id="{00000000-0008-0000-0000-0000610A0000}"/>
              </a:ext>
            </a:extLst>
          </xdr:cNvPr>
          <xdr:cNvSpPr>
            <a:spLocks/>
          </xdr:cNvSpPr>
        </xdr:nvSpPr>
        <xdr:spPr bwMode="auto">
          <a:xfrm>
            <a:off x="12528" y="9222"/>
            <a:ext cx="11" cy="20"/>
          </a:xfrm>
          <a:custGeom>
            <a:avLst/>
            <a:gdLst>
              <a:gd name="T0" fmla="*/ 0 w 34"/>
              <a:gd name="T1" fmla="*/ 0 h 60"/>
              <a:gd name="T2" fmla="*/ 0 w 34"/>
              <a:gd name="T3" fmla="*/ 4 h 60"/>
              <a:gd name="T4" fmla="*/ 1 w 34"/>
              <a:gd name="T5" fmla="*/ 10 h 60"/>
              <a:gd name="T6" fmla="*/ 2 w 34"/>
              <a:gd name="T7" fmla="*/ 17 h 60"/>
              <a:gd name="T8" fmla="*/ 4 w 34"/>
              <a:gd name="T9" fmla="*/ 24 h 60"/>
              <a:gd name="T10" fmla="*/ 8 w 34"/>
              <a:gd name="T11" fmla="*/ 30 h 60"/>
              <a:gd name="T12" fmla="*/ 11 w 34"/>
              <a:gd name="T13" fmla="*/ 37 h 60"/>
              <a:gd name="T14" fmla="*/ 17 w 34"/>
              <a:gd name="T15" fmla="*/ 42 h 60"/>
              <a:gd name="T16" fmla="*/ 21 w 34"/>
              <a:gd name="T17" fmla="*/ 48 h 60"/>
              <a:gd name="T18" fmla="*/ 28 w 34"/>
              <a:gd name="T19" fmla="*/ 54 h 60"/>
              <a:gd name="T20" fmla="*/ 34 w 34"/>
              <a:gd name="T21" fmla="*/ 6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60">
                <a:moveTo>
                  <a:pt x="0" y="0"/>
                </a:moveTo>
                <a:lnTo>
                  <a:pt x="0" y="4"/>
                </a:lnTo>
                <a:lnTo>
                  <a:pt x="1" y="10"/>
                </a:lnTo>
                <a:lnTo>
                  <a:pt x="2" y="17"/>
                </a:lnTo>
                <a:lnTo>
                  <a:pt x="4" y="24"/>
                </a:lnTo>
                <a:lnTo>
                  <a:pt x="8" y="30"/>
                </a:lnTo>
                <a:lnTo>
                  <a:pt x="11" y="37"/>
                </a:lnTo>
                <a:lnTo>
                  <a:pt x="17" y="42"/>
                </a:lnTo>
                <a:lnTo>
                  <a:pt x="21" y="48"/>
                </a:lnTo>
                <a:lnTo>
                  <a:pt x="28" y="54"/>
                </a:lnTo>
                <a:lnTo>
                  <a:pt x="34" y="6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58" name="Line 1634">
            <a:extLst>
              <a:ext uri="{FF2B5EF4-FFF2-40B4-BE49-F238E27FC236}">
                <a16:creationId xmlns:a16="http://schemas.microsoft.com/office/drawing/2014/main" id="{00000000-0008-0000-0000-0000620A0000}"/>
              </a:ext>
            </a:extLst>
          </xdr:cNvPr>
          <xdr:cNvSpPr>
            <a:spLocks noChangeShapeType="1"/>
          </xdr:cNvSpPr>
        </xdr:nvSpPr>
        <xdr:spPr bwMode="auto">
          <a:xfrm>
            <a:off x="12490" y="11786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59" name="Line 1635">
            <a:extLst>
              <a:ext uri="{FF2B5EF4-FFF2-40B4-BE49-F238E27FC236}">
                <a16:creationId xmlns:a16="http://schemas.microsoft.com/office/drawing/2014/main" id="{00000000-0008-0000-0000-000063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490" y="9376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0" name="Line 1636">
            <a:extLst>
              <a:ext uri="{FF2B5EF4-FFF2-40B4-BE49-F238E27FC236}">
                <a16:creationId xmlns:a16="http://schemas.microsoft.com/office/drawing/2014/main" id="{00000000-0008-0000-0000-0000640A0000}"/>
              </a:ext>
            </a:extLst>
          </xdr:cNvPr>
          <xdr:cNvSpPr>
            <a:spLocks noChangeShapeType="1"/>
          </xdr:cNvSpPr>
        </xdr:nvSpPr>
        <xdr:spPr bwMode="auto">
          <a:xfrm>
            <a:off x="12499" y="9460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1" name="Line 1637">
            <a:extLst>
              <a:ext uri="{FF2B5EF4-FFF2-40B4-BE49-F238E27FC236}">
                <a16:creationId xmlns:a16="http://schemas.microsoft.com/office/drawing/2014/main" id="{00000000-0008-0000-0000-0000650A0000}"/>
              </a:ext>
            </a:extLst>
          </xdr:cNvPr>
          <xdr:cNvSpPr>
            <a:spLocks noChangeShapeType="1"/>
          </xdr:cNvSpPr>
        </xdr:nvSpPr>
        <xdr:spPr bwMode="auto">
          <a:xfrm>
            <a:off x="12524" y="9457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2" name="Line 1638">
            <a:extLst>
              <a:ext uri="{FF2B5EF4-FFF2-40B4-BE49-F238E27FC236}">
                <a16:creationId xmlns:a16="http://schemas.microsoft.com/office/drawing/2014/main" id="{00000000-0008-0000-0000-000066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7" y="11784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3" name="Line 1639">
            <a:extLst>
              <a:ext uri="{FF2B5EF4-FFF2-40B4-BE49-F238E27FC236}">
                <a16:creationId xmlns:a16="http://schemas.microsoft.com/office/drawing/2014/main" id="{00000000-0008-0000-0000-000067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7" y="9393"/>
            <a:ext cx="1" cy="6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4" name="Line 1640">
            <a:extLst>
              <a:ext uri="{FF2B5EF4-FFF2-40B4-BE49-F238E27FC236}">
                <a16:creationId xmlns:a16="http://schemas.microsoft.com/office/drawing/2014/main" id="{00000000-0008-0000-0000-000068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38" y="9449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5" name="Line 1641">
            <a:extLst>
              <a:ext uri="{FF2B5EF4-FFF2-40B4-BE49-F238E27FC236}">
                <a16:creationId xmlns:a16="http://schemas.microsoft.com/office/drawing/2014/main" id="{00000000-0008-0000-0000-000069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1" y="11776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6" name="Line 1642">
            <a:extLst>
              <a:ext uri="{FF2B5EF4-FFF2-40B4-BE49-F238E27FC236}">
                <a16:creationId xmlns:a16="http://schemas.microsoft.com/office/drawing/2014/main" id="{00000000-0008-0000-0000-00006A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1" y="9385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7" name="Line 1643">
            <a:extLst>
              <a:ext uri="{FF2B5EF4-FFF2-40B4-BE49-F238E27FC236}">
                <a16:creationId xmlns:a16="http://schemas.microsoft.com/office/drawing/2014/main" id="{00000000-0008-0000-0000-00006B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3" y="9354"/>
            <a:ext cx="1" cy="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8" name="Line 1644">
            <a:extLst>
              <a:ext uri="{FF2B5EF4-FFF2-40B4-BE49-F238E27FC236}">
                <a16:creationId xmlns:a16="http://schemas.microsoft.com/office/drawing/2014/main" id="{00000000-0008-0000-0000-00006C0A0000}"/>
              </a:ext>
            </a:extLst>
          </xdr:cNvPr>
          <xdr:cNvSpPr>
            <a:spLocks noChangeShapeType="1"/>
          </xdr:cNvSpPr>
        </xdr:nvSpPr>
        <xdr:spPr bwMode="auto">
          <a:xfrm>
            <a:off x="12549" y="9365"/>
            <a:ext cx="1" cy="228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69" name="Line 1645">
            <a:extLst>
              <a:ext uri="{FF2B5EF4-FFF2-40B4-BE49-F238E27FC236}">
                <a16:creationId xmlns:a16="http://schemas.microsoft.com/office/drawing/2014/main" id="{00000000-0008-0000-0000-00006D0A0000}"/>
              </a:ext>
            </a:extLst>
          </xdr:cNvPr>
          <xdr:cNvSpPr>
            <a:spLocks noChangeShapeType="1"/>
          </xdr:cNvSpPr>
        </xdr:nvSpPr>
        <xdr:spPr bwMode="auto">
          <a:xfrm>
            <a:off x="12607" y="9332"/>
            <a:ext cx="1" cy="23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0" name="Line 1646">
            <a:extLst>
              <a:ext uri="{FF2B5EF4-FFF2-40B4-BE49-F238E27FC236}">
                <a16:creationId xmlns:a16="http://schemas.microsoft.com/office/drawing/2014/main" id="{00000000-0008-0000-0000-00006E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90" y="8796"/>
            <a:ext cx="1234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1" name="Line 1647">
            <a:extLst>
              <a:ext uri="{FF2B5EF4-FFF2-40B4-BE49-F238E27FC236}">
                <a16:creationId xmlns:a16="http://schemas.microsoft.com/office/drawing/2014/main" id="{00000000-0008-0000-0000-00006F0A0000}"/>
              </a:ext>
            </a:extLst>
          </xdr:cNvPr>
          <xdr:cNvSpPr>
            <a:spLocks noChangeShapeType="1"/>
          </xdr:cNvSpPr>
        </xdr:nvSpPr>
        <xdr:spPr bwMode="auto">
          <a:xfrm>
            <a:off x="12630" y="9318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2" name="Line 1648">
            <a:extLst>
              <a:ext uri="{FF2B5EF4-FFF2-40B4-BE49-F238E27FC236}">
                <a16:creationId xmlns:a16="http://schemas.microsoft.com/office/drawing/2014/main" id="{00000000-0008-0000-0000-000070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680" y="9290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3" name="Line 1649">
            <a:extLst>
              <a:ext uri="{FF2B5EF4-FFF2-40B4-BE49-F238E27FC236}">
                <a16:creationId xmlns:a16="http://schemas.microsoft.com/office/drawing/2014/main" id="{00000000-0008-0000-0000-0000710A0000}"/>
              </a:ext>
            </a:extLst>
          </xdr:cNvPr>
          <xdr:cNvSpPr>
            <a:spLocks noChangeShapeType="1"/>
          </xdr:cNvSpPr>
        </xdr:nvSpPr>
        <xdr:spPr bwMode="auto">
          <a:xfrm>
            <a:off x="12682" y="9289"/>
            <a:ext cx="1" cy="23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4" name="Line 1650">
            <a:extLst>
              <a:ext uri="{FF2B5EF4-FFF2-40B4-BE49-F238E27FC236}">
                <a16:creationId xmlns:a16="http://schemas.microsoft.com/office/drawing/2014/main" id="{00000000-0008-0000-0000-0000720A0000}"/>
              </a:ext>
            </a:extLst>
          </xdr:cNvPr>
          <xdr:cNvSpPr>
            <a:spLocks noChangeShapeType="1"/>
          </xdr:cNvSpPr>
        </xdr:nvSpPr>
        <xdr:spPr bwMode="auto">
          <a:xfrm>
            <a:off x="12687" y="9286"/>
            <a:ext cx="1" cy="23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5" name="Line 1651">
            <a:extLst>
              <a:ext uri="{FF2B5EF4-FFF2-40B4-BE49-F238E27FC236}">
                <a16:creationId xmlns:a16="http://schemas.microsoft.com/office/drawing/2014/main" id="{00000000-0008-0000-0000-0000730A0000}"/>
              </a:ext>
            </a:extLst>
          </xdr:cNvPr>
          <xdr:cNvSpPr>
            <a:spLocks noChangeShapeType="1"/>
          </xdr:cNvSpPr>
        </xdr:nvSpPr>
        <xdr:spPr bwMode="auto">
          <a:xfrm>
            <a:off x="12689" y="9285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6" name="Line 1652">
            <a:extLst>
              <a:ext uri="{FF2B5EF4-FFF2-40B4-BE49-F238E27FC236}">
                <a16:creationId xmlns:a16="http://schemas.microsoft.com/office/drawing/2014/main" id="{00000000-0008-0000-0000-0000740A0000}"/>
              </a:ext>
            </a:extLst>
          </xdr:cNvPr>
          <xdr:cNvSpPr>
            <a:spLocks noChangeShapeType="1"/>
          </xdr:cNvSpPr>
        </xdr:nvSpPr>
        <xdr:spPr bwMode="auto">
          <a:xfrm>
            <a:off x="12690" y="9284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7" name="Line 1653">
            <a:extLst>
              <a:ext uri="{FF2B5EF4-FFF2-40B4-BE49-F238E27FC236}">
                <a16:creationId xmlns:a16="http://schemas.microsoft.com/office/drawing/2014/main" id="{00000000-0008-0000-0000-000075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692" y="9283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8" name="Line 1654">
            <a:extLst>
              <a:ext uri="{FF2B5EF4-FFF2-40B4-BE49-F238E27FC236}">
                <a16:creationId xmlns:a16="http://schemas.microsoft.com/office/drawing/2014/main" id="{00000000-0008-0000-0000-000076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747" y="9251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79" name="Line 1655">
            <a:extLst>
              <a:ext uri="{FF2B5EF4-FFF2-40B4-BE49-F238E27FC236}">
                <a16:creationId xmlns:a16="http://schemas.microsoft.com/office/drawing/2014/main" id="{00000000-0008-0000-0000-0000770A0000}"/>
              </a:ext>
            </a:extLst>
          </xdr:cNvPr>
          <xdr:cNvSpPr>
            <a:spLocks noChangeShapeType="1"/>
          </xdr:cNvSpPr>
        </xdr:nvSpPr>
        <xdr:spPr bwMode="auto">
          <a:xfrm>
            <a:off x="12749" y="9250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0" name="Line 1656">
            <a:extLst>
              <a:ext uri="{FF2B5EF4-FFF2-40B4-BE49-F238E27FC236}">
                <a16:creationId xmlns:a16="http://schemas.microsoft.com/office/drawing/2014/main" id="{00000000-0008-0000-0000-0000780A0000}"/>
              </a:ext>
            </a:extLst>
          </xdr:cNvPr>
          <xdr:cNvSpPr>
            <a:spLocks noChangeShapeType="1"/>
          </xdr:cNvSpPr>
        </xdr:nvSpPr>
        <xdr:spPr bwMode="auto">
          <a:xfrm>
            <a:off x="12754" y="9247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1" name="Line 1657">
            <a:extLst>
              <a:ext uri="{FF2B5EF4-FFF2-40B4-BE49-F238E27FC236}">
                <a16:creationId xmlns:a16="http://schemas.microsoft.com/office/drawing/2014/main" id="{00000000-0008-0000-0000-0000790A0000}"/>
              </a:ext>
            </a:extLst>
          </xdr:cNvPr>
          <xdr:cNvSpPr>
            <a:spLocks noChangeShapeType="1"/>
          </xdr:cNvSpPr>
        </xdr:nvSpPr>
        <xdr:spPr bwMode="auto">
          <a:xfrm>
            <a:off x="12756" y="9246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2" name="Line 1658">
            <a:extLst>
              <a:ext uri="{FF2B5EF4-FFF2-40B4-BE49-F238E27FC236}">
                <a16:creationId xmlns:a16="http://schemas.microsoft.com/office/drawing/2014/main" id="{00000000-0008-0000-0000-00007A0A0000}"/>
              </a:ext>
            </a:extLst>
          </xdr:cNvPr>
          <xdr:cNvSpPr>
            <a:spLocks noChangeShapeType="1"/>
          </xdr:cNvSpPr>
        </xdr:nvSpPr>
        <xdr:spPr bwMode="auto">
          <a:xfrm>
            <a:off x="12757" y="9245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3" name="Line 1659">
            <a:extLst>
              <a:ext uri="{FF2B5EF4-FFF2-40B4-BE49-F238E27FC236}">
                <a16:creationId xmlns:a16="http://schemas.microsoft.com/office/drawing/2014/main" id="{00000000-0008-0000-0000-00007B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759" y="9244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4" name="Line 1660">
            <a:extLst>
              <a:ext uri="{FF2B5EF4-FFF2-40B4-BE49-F238E27FC236}">
                <a16:creationId xmlns:a16="http://schemas.microsoft.com/office/drawing/2014/main" id="{00000000-0008-0000-0000-00007C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491" y="9315"/>
            <a:ext cx="3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5" name="Line 1661">
            <a:extLst>
              <a:ext uri="{FF2B5EF4-FFF2-40B4-BE49-F238E27FC236}">
                <a16:creationId xmlns:a16="http://schemas.microsoft.com/office/drawing/2014/main" id="{00000000-0008-0000-0000-00007D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605" y="9249"/>
            <a:ext cx="4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6" name="Freeform 1662">
            <a:extLst>
              <a:ext uri="{FF2B5EF4-FFF2-40B4-BE49-F238E27FC236}">
                <a16:creationId xmlns:a16="http://schemas.microsoft.com/office/drawing/2014/main" id="{00000000-0008-0000-0000-00007E0A0000}"/>
              </a:ext>
            </a:extLst>
          </xdr:cNvPr>
          <xdr:cNvSpPr>
            <a:spLocks/>
          </xdr:cNvSpPr>
        </xdr:nvSpPr>
        <xdr:spPr bwMode="auto">
          <a:xfrm>
            <a:off x="12481" y="9311"/>
            <a:ext cx="30" cy="9"/>
          </a:xfrm>
          <a:custGeom>
            <a:avLst/>
            <a:gdLst>
              <a:gd name="T0" fmla="*/ 0 w 88"/>
              <a:gd name="T1" fmla="*/ 27 h 27"/>
              <a:gd name="T2" fmla="*/ 8 w 88"/>
              <a:gd name="T3" fmla="*/ 25 h 27"/>
              <a:gd name="T4" fmla="*/ 20 w 88"/>
              <a:gd name="T5" fmla="*/ 24 h 27"/>
              <a:gd name="T6" fmla="*/ 31 w 88"/>
              <a:gd name="T7" fmla="*/ 21 h 27"/>
              <a:gd name="T8" fmla="*/ 41 w 88"/>
              <a:gd name="T9" fmla="*/ 20 h 27"/>
              <a:gd name="T10" fmla="*/ 52 w 88"/>
              <a:gd name="T11" fmla="*/ 15 h 27"/>
              <a:gd name="T12" fmla="*/ 61 w 88"/>
              <a:gd name="T13" fmla="*/ 13 h 27"/>
              <a:gd name="T14" fmla="*/ 71 w 88"/>
              <a:gd name="T15" fmla="*/ 8 h 27"/>
              <a:gd name="T16" fmla="*/ 81 w 88"/>
              <a:gd name="T17" fmla="*/ 4 h 27"/>
              <a:gd name="T18" fmla="*/ 88 w 88"/>
              <a:gd name="T1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88" h="27">
                <a:moveTo>
                  <a:pt x="0" y="27"/>
                </a:moveTo>
                <a:lnTo>
                  <a:pt x="8" y="25"/>
                </a:lnTo>
                <a:lnTo>
                  <a:pt x="20" y="24"/>
                </a:lnTo>
                <a:lnTo>
                  <a:pt x="31" y="21"/>
                </a:lnTo>
                <a:lnTo>
                  <a:pt x="41" y="20"/>
                </a:lnTo>
                <a:lnTo>
                  <a:pt x="52" y="15"/>
                </a:lnTo>
                <a:lnTo>
                  <a:pt x="61" y="13"/>
                </a:lnTo>
                <a:lnTo>
                  <a:pt x="71" y="8"/>
                </a:lnTo>
                <a:lnTo>
                  <a:pt x="81" y="4"/>
                </a:lnTo>
                <a:lnTo>
                  <a:pt x="88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87" name="Freeform 1663">
            <a:extLst>
              <a:ext uri="{FF2B5EF4-FFF2-40B4-BE49-F238E27FC236}">
                <a16:creationId xmlns:a16="http://schemas.microsoft.com/office/drawing/2014/main" id="{00000000-0008-0000-0000-00007F0A0000}"/>
              </a:ext>
            </a:extLst>
          </xdr:cNvPr>
          <xdr:cNvSpPr>
            <a:spLocks/>
          </xdr:cNvSpPr>
        </xdr:nvSpPr>
        <xdr:spPr bwMode="auto">
          <a:xfrm>
            <a:off x="12476" y="9316"/>
            <a:ext cx="15" cy="1"/>
          </a:xfrm>
          <a:custGeom>
            <a:avLst/>
            <a:gdLst>
              <a:gd name="T0" fmla="*/ 0 w 43"/>
              <a:gd name="T1" fmla="*/ 5 h 5"/>
              <a:gd name="T2" fmla="*/ 10 w 43"/>
              <a:gd name="T3" fmla="*/ 4 h 5"/>
              <a:gd name="T4" fmla="*/ 22 w 43"/>
              <a:gd name="T5" fmla="*/ 2 h 5"/>
              <a:gd name="T6" fmla="*/ 33 w 43"/>
              <a:gd name="T7" fmla="*/ 1 h 5"/>
              <a:gd name="T8" fmla="*/ 43 w 43"/>
              <a:gd name="T9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3" h="5">
                <a:moveTo>
                  <a:pt x="0" y="5"/>
                </a:moveTo>
                <a:lnTo>
                  <a:pt x="10" y="4"/>
                </a:lnTo>
                <a:lnTo>
                  <a:pt x="22" y="2"/>
                </a:lnTo>
                <a:lnTo>
                  <a:pt x="33" y="1"/>
                </a:lnTo>
                <a:lnTo>
                  <a:pt x="43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88" name="Line 1664">
            <a:extLst>
              <a:ext uri="{FF2B5EF4-FFF2-40B4-BE49-F238E27FC236}">
                <a16:creationId xmlns:a16="http://schemas.microsoft.com/office/drawing/2014/main" id="{00000000-0008-0000-0000-0000800A0000}"/>
              </a:ext>
            </a:extLst>
          </xdr:cNvPr>
          <xdr:cNvSpPr>
            <a:spLocks noChangeShapeType="1"/>
          </xdr:cNvSpPr>
        </xdr:nvSpPr>
        <xdr:spPr bwMode="auto">
          <a:xfrm>
            <a:off x="10970" y="8607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89" name="Freeform 1665">
            <a:extLst>
              <a:ext uri="{FF2B5EF4-FFF2-40B4-BE49-F238E27FC236}">
                <a16:creationId xmlns:a16="http://schemas.microsoft.com/office/drawing/2014/main" id="{00000000-0008-0000-0000-0000810A0000}"/>
              </a:ext>
            </a:extLst>
          </xdr:cNvPr>
          <xdr:cNvSpPr>
            <a:spLocks/>
          </xdr:cNvSpPr>
        </xdr:nvSpPr>
        <xdr:spPr bwMode="auto">
          <a:xfrm>
            <a:off x="11032" y="8368"/>
            <a:ext cx="66" cy="14"/>
          </a:xfrm>
          <a:custGeom>
            <a:avLst/>
            <a:gdLst>
              <a:gd name="T0" fmla="*/ 0 w 200"/>
              <a:gd name="T1" fmla="*/ 0 h 43"/>
              <a:gd name="T2" fmla="*/ 7 w 200"/>
              <a:gd name="T3" fmla="*/ 6 h 43"/>
              <a:gd name="T4" fmla="*/ 14 w 200"/>
              <a:gd name="T5" fmla="*/ 12 h 43"/>
              <a:gd name="T6" fmla="*/ 21 w 200"/>
              <a:gd name="T7" fmla="*/ 16 h 43"/>
              <a:gd name="T8" fmla="*/ 30 w 200"/>
              <a:gd name="T9" fmla="*/ 20 h 43"/>
              <a:gd name="T10" fmla="*/ 38 w 200"/>
              <a:gd name="T11" fmla="*/ 25 h 43"/>
              <a:gd name="T12" fmla="*/ 48 w 200"/>
              <a:gd name="T13" fmla="*/ 29 h 43"/>
              <a:gd name="T14" fmla="*/ 57 w 200"/>
              <a:gd name="T15" fmla="*/ 32 h 43"/>
              <a:gd name="T16" fmla="*/ 67 w 200"/>
              <a:gd name="T17" fmla="*/ 35 h 43"/>
              <a:gd name="T18" fmla="*/ 78 w 200"/>
              <a:gd name="T19" fmla="*/ 38 h 43"/>
              <a:gd name="T20" fmla="*/ 88 w 200"/>
              <a:gd name="T21" fmla="*/ 39 h 43"/>
              <a:gd name="T22" fmla="*/ 100 w 200"/>
              <a:gd name="T23" fmla="*/ 42 h 43"/>
              <a:gd name="T24" fmla="*/ 111 w 200"/>
              <a:gd name="T25" fmla="*/ 43 h 43"/>
              <a:gd name="T26" fmla="*/ 121 w 200"/>
              <a:gd name="T27" fmla="*/ 43 h 43"/>
              <a:gd name="T28" fmla="*/ 132 w 200"/>
              <a:gd name="T29" fmla="*/ 43 h 43"/>
              <a:gd name="T30" fmla="*/ 144 w 200"/>
              <a:gd name="T31" fmla="*/ 43 h 43"/>
              <a:gd name="T32" fmla="*/ 155 w 200"/>
              <a:gd name="T33" fmla="*/ 43 h 43"/>
              <a:gd name="T34" fmla="*/ 167 w 200"/>
              <a:gd name="T35" fmla="*/ 43 h 43"/>
              <a:gd name="T36" fmla="*/ 178 w 200"/>
              <a:gd name="T37" fmla="*/ 42 h 43"/>
              <a:gd name="T38" fmla="*/ 188 w 200"/>
              <a:gd name="T39" fmla="*/ 39 h 43"/>
              <a:gd name="T40" fmla="*/ 200 w 200"/>
              <a:gd name="T41" fmla="*/ 38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200" h="43">
                <a:moveTo>
                  <a:pt x="0" y="0"/>
                </a:moveTo>
                <a:lnTo>
                  <a:pt x="7" y="6"/>
                </a:lnTo>
                <a:lnTo>
                  <a:pt x="14" y="12"/>
                </a:lnTo>
                <a:lnTo>
                  <a:pt x="21" y="16"/>
                </a:lnTo>
                <a:lnTo>
                  <a:pt x="30" y="20"/>
                </a:lnTo>
                <a:lnTo>
                  <a:pt x="38" y="25"/>
                </a:lnTo>
                <a:lnTo>
                  <a:pt x="48" y="29"/>
                </a:lnTo>
                <a:lnTo>
                  <a:pt x="57" y="32"/>
                </a:lnTo>
                <a:lnTo>
                  <a:pt x="67" y="35"/>
                </a:lnTo>
                <a:lnTo>
                  <a:pt x="78" y="38"/>
                </a:lnTo>
                <a:lnTo>
                  <a:pt x="88" y="39"/>
                </a:lnTo>
                <a:lnTo>
                  <a:pt x="100" y="42"/>
                </a:lnTo>
                <a:lnTo>
                  <a:pt x="111" y="43"/>
                </a:lnTo>
                <a:lnTo>
                  <a:pt x="121" y="43"/>
                </a:lnTo>
                <a:lnTo>
                  <a:pt x="132" y="43"/>
                </a:lnTo>
                <a:lnTo>
                  <a:pt x="144" y="43"/>
                </a:lnTo>
                <a:lnTo>
                  <a:pt x="155" y="43"/>
                </a:lnTo>
                <a:lnTo>
                  <a:pt x="167" y="43"/>
                </a:lnTo>
                <a:lnTo>
                  <a:pt x="178" y="42"/>
                </a:lnTo>
                <a:lnTo>
                  <a:pt x="188" y="39"/>
                </a:lnTo>
                <a:lnTo>
                  <a:pt x="200" y="38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90" name="Line 1666">
            <a:extLst>
              <a:ext uri="{FF2B5EF4-FFF2-40B4-BE49-F238E27FC236}">
                <a16:creationId xmlns:a16="http://schemas.microsoft.com/office/drawing/2014/main" id="{00000000-0008-0000-0000-0000820A0000}"/>
              </a:ext>
            </a:extLst>
          </xdr:cNvPr>
          <xdr:cNvSpPr>
            <a:spLocks noChangeShapeType="1"/>
          </xdr:cNvSpPr>
        </xdr:nvSpPr>
        <xdr:spPr bwMode="auto">
          <a:xfrm>
            <a:off x="12777" y="11562"/>
            <a:ext cx="1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1" name="Line 1667">
            <a:extLst>
              <a:ext uri="{FF2B5EF4-FFF2-40B4-BE49-F238E27FC236}">
                <a16:creationId xmlns:a16="http://schemas.microsoft.com/office/drawing/2014/main" id="{00000000-0008-0000-0000-000083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777" y="9225"/>
            <a:ext cx="1" cy="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2" name="Line 1668">
            <a:extLst>
              <a:ext uri="{FF2B5EF4-FFF2-40B4-BE49-F238E27FC236}">
                <a16:creationId xmlns:a16="http://schemas.microsoft.com/office/drawing/2014/main" id="{00000000-0008-0000-0000-0000840A0000}"/>
              </a:ext>
            </a:extLst>
          </xdr:cNvPr>
          <xdr:cNvSpPr>
            <a:spLocks noChangeShapeType="1"/>
          </xdr:cNvSpPr>
        </xdr:nvSpPr>
        <xdr:spPr bwMode="auto">
          <a:xfrm>
            <a:off x="12779" y="9232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3" name="Line 1669">
            <a:extLst>
              <a:ext uri="{FF2B5EF4-FFF2-40B4-BE49-F238E27FC236}">
                <a16:creationId xmlns:a16="http://schemas.microsoft.com/office/drawing/2014/main" id="{00000000-0008-0000-0000-0000850A0000}"/>
              </a:ext>
            </a:extLst>
          </xdr:cNvPr>
          <xdr:cNvSpPr>
            <a:spLocks noChangeShapeType="1"/>
          </xdr:cNvSpPr>
        </xdr:nvSpPr>
        <xdr:spPr bwMode="auto">
          <a:xfrm>
            <a:off x="10970" y="8537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4" name="Line 1670">
            <a:extLst>
              <a:ext uri="{FF2B5EF4-FFF2-40B4-BE49-F238E27FC236}">
                <a16:creationId xmlns:a16="http://schemas.microsoft.com/office/drawing/2014/main" id="{00000000-0008-0000-0000-0000860A0000}"/>
              </a:ext>
            </a:extLst>
          </xdr:cNvPr>
          <xdr:cNvSpPr>
            <a:spLocks noChangeShapeType="1"/>
          </xdr:cNvSpPr>
        </xdr:nvSpPr>
        <xdr:spPr bwMode="auto">
          <a:xfrm>
            <a:off x="10958" y="8515"/>
            <a:ext cx="1276" cy="73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5" name="Line 1671">
            <a:extLst>
              <a:ext uri="{FF2B5EF4-FFF2-40B4-BE49-F238E27FC236}">
                <a16:creationId xmlns:a16="http://schemas.microsoft.com/office/drawing/2014/main" id="{00000000-0008-0000-0000-000087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782" y="8343"/>
            <a:ext cx="1749" cy="100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6" name="Freeform 1672">
            <a:extLst>
              <a:ext uri="{FF2B5EF4-FFF2-40B4-BE49-F238E27FC236}">
                <a16:creationId xmlns:a16="http://schemas.microsoft.com/office/drawing/2014/main" id="{00000000-0008-0000-0000-0000880A0000}"/>
              </a:ext>
            </a:extLst>
          </xdr:cNvPr>
          <xdr:cNvSpPr>
            <a:spLocks/>
          </xdr:cNvSpPr>
        </xdr:nvSpPr>
        <xdr:spPr bwMode="auto">
          <a:xfrm>
            <a:off x="11033" y="8373"/>
            <a:ext cx="85" cy="13"/>
          </a:xfrm>
          <a:custGeom>
            <a:avLst/>
            <a:gdLst>
              <a:gd name="T0" fmla="*/ 0 w 256"/>
              <a:gd name="T1" fmla="*/ 0 h 40"/>
              <a:gd name="T2" fmla="*/ 7 w 256"/>
              <a:gd name="T3" fmla="*/ 5 h 40"/>
              <a:gd name="T4" fmla="*/ 14 w 256"/>
              <a:gd name="T5" fmla="*/ 10 h 40"/>
              <a:gd name="T6" fmla="*/ 22 w 256"/>
              <a:gd name="T7" fmla="*/ 15 h 40"/>
              <a:gd name="T8" fmla="*/ 32 w 256"/>
              <a:gd name="T9" fmla="*/ 18 h 40"/>
              <a:gd name="T10" fmla="*/ 41 w 256"/>
              <a:gd name="T11" fmla="*/ 23 h 40"/>
              <a:gd name="T12" fmla="*/ 51 w 256"/>
              <a:gd name="T13" fmla="*/ 27 h 40"/>
              <a:gd name="T14" fmla="*/ 62 w 256"/>
              <a:gd name="T15" fmla="*/ 30 h 40"/>
              <a:gd name="T16" fmla="*/ 72 w 256"/>
              <a:gd name="T17" fmla="*/ 33 h 40"/>
              <a:gd name="T18" fmla="*/ 84 w 256"/>
              <a:gd name="T19" fmla="*/ 34 h 40"/>
              <a:gd name="T20" fmla="*/ 95 w 256"/>
              <a:gd name="T21" fmla="*/ 37 h 40"/>
              <a:gd name="T22" fmla="*/ 107 w 256"/>
              <a:gd name="T23" fmla="*/ 38 h 40"/>
              <a:gd name="T24" fmla="*/ 118 w 256"/>
              <a:gd name="T25" fmla="*/ 38 h 40"/>
              <a:gd name="T26" fmla="*/ 129 w 256"/>
              <a:gd name="T27" fmla="*/ 40 h 40"/>
              <a:gd name="T28" fmla="*/ 141 w 256"/>
              <a:gd name="T29" fmla="*/ 40 h 40"/>
              <a:gd name="T30" fmla="*/ 154 w 256"/>
              <a:gd name="T31" fmla="*/ 38 h 40"/>
              <a:gd name="T32" fmla="*/ 165 w 256"/>
              <a:gd name="T33" fmla="*/ 38 h 40"/>
              <a:gd name="T34" fmla="*/ 177 w 256"/>
              <a:gd name="T35" fmla="*/ 37 h 40"/>
              <a:gd name="T36" fmla="*/ 188 w 256"/>
              <a:gd name="T37" fmla="*/ 34 h 40"/>
              <a:gd name="T38" fmla="*/ 198 w 256"/>
              <a:gd name="T39" fmla="*/ 33 h 40"/>
              <a:gd name="T40" fmla="*/ 209 w 256"/>
              <a:gd name="T41" fmla="*/ 30 h 40"/>
              <a:gd name="T42" fmla="*/ 219 w 256"/>
              <a:gd name="T43" fmla="*/ 27 h 40"/>
              <a:gd name="T44" fmla="*/ 229 w 256"/>
              <a:gd name="T45" fmla="*/ 23 h 40"/>
              <a:gd name="T46" fmla="*/ 239 w 256"/>
              <a:gd name="T47" fmla="*/ 20 h 40"/>
              <a:gd name="T48" fmla="*/ 248 w 256"/>
              <a:gd name="T49" fmla="*/ 15 h 40"/>
              <a:gd name="T50" fmla="*/ 256 w 256"/>
              <a:gd name="T51" fmla="*/ 10 h 4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</a:cxnLst>
            <a:rect l="0" t="0" r="r" b="b"/>
            <a:pathLst>
              <a:path w="256" h="40">
                <a:moveTo>
                  <a:pt x="0" y="0"/>
                </a:moveTo>
                <a:lnTo>
                  <a:pt x="7" y="5"/>
                </a:lnTo>
                <a:lnTo>
                  <a:pt x="14" y="10"/>
                </a:lnTo>
                <a:lnTo>
                  <a:pt x="22" y="15"/>
                </a:lnTo>
                <a:lnTo>
                  <a:pt x="32" y="18"/>
                </a:lnTo>
                <a:lnTo>
                  <a:pt x="41" y="23"/>
                </a:lnTo>
                <a:lnTo>
                  <a:pt x="51" y="27"/>
                </a:lnTo>
                <a:lnTo>
                  <a:pt x="62" y="30"/>
                </a:lnTo>
                <a:lnTo>
                  <a:pt x="72" y="33"/>
                </a:lnTo>
                <a:lnTo>
                  <a:pt x="84" y="34"/>
                </a:lnTo>
                <a:lnTo>
                  <a:pt x="95" y="37"/>
                </a:lnTo>
                <a:lnTo>
                  <a:pt x="107" y="38"/>
                </a:lnTo>
                <a:lnTo>
                  <a:pt x="118" y="38"/>
                </a:lnTo>
                <a:lnTo>
                  <a:pt x="129" y="40"/>
                </a:lnTo>
                <a:lnTo>
                  <a:pt x="141" y="40"/>
                </a:lnTo>
                <a:lnTo>
                  <a:pt x="154" y="38"/>
                </a:lnTo>
                <a:lnTo>
                  <a:pt x="165" y="38"/>
                </a:lnTo>
                <a:lnTo>
                  <a:pt x="177" y="37"/>
                </a:lnTo>
                <a:lnTo>
                  <a:pt x="188" y="34"/>
                </a:lnTo>
                <a:lnTo>
                  <a:pt x="198" y="33"/>
                </a:lnTo>
                <a:lnTo>
                  <a:pt x="209" y="30"/>
                </a:lnTo>
                <a:lnTo>
                  <a:pt x="219" y="27"/>
                </a:lnTo>
                <a:lnTo>
                  <a:pt x="229" y="23"/>
                </a:lnTo>
                <a:lnTo>
                  <a:pt x="239" y="20"/>
                </a:lnTo>
                <a:lnTo>
                  <a:pt x="248" y="15"/>
                </a:lnTo>
                <a:lnTo>
                  <a:pt x="256" y="1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697" name="Line 1673">
            <a:extLst>
              <a:ext uri="{FF2B5EF4-FFF2-40B4-BE49-F238E27FC236}">
                <a16:creationId xmlns:a16="http://schemas.microsoft.com/office/drawing/2014/main" id="{00000000-0008-0000-0000-0000890A0000}"/>
              </a:ext>
            </a:extLst>
          </xdr:cNvPr>
          <xdr:cNvSpPr>
            <a:spLocks noChangeShapeType="1"/>
          </xdr:cNvSpPr>
        </xdr:nvSpPr>
        <xdr:spPr bwMode="auto">
          <a:xfrm>
            <a:off x="12518" y="9329"/>
            <a:ext cx="10" cy="1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8" name="Line 1674">
            <a:extLst>
              <a:ext uri="{FF2B5EF4-FFF2-40B4-BE49-F238E27FC236}">
                <a16:creationId xmlns:a16="http://schemas.microsoft.com/office/drawing/2014/main" id="{00000000-0008-0000-0000-00008A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519" y="9313"/>
            <a:ext cx="13" cy="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99" name="Line 1675">
            <a:extLst>
              <a:ext uri="{FF2B5EF4-FFF2-40B4-BE49-F238E27FC236}">
                <a16:creationId xmlns:a16="http://schemas.microsoft.com/office/drawing/2014/main" id="{00000000-0008-0000-0000-00008B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12" y="8444"/>
            <a:ext cx="1420" cy="8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0" name="Line 1676">
            <a:extLst>
              <a:ext uri="{FF2B5EF4-FFF2-40B4-BE49-F238E27FC236}">
                <a16:creationId xmlns:a16="http://schemas.microsoft.com/office/drawing/2014/main" id="{00000000-0008-0000-0000-00008C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17" y="8389"/>
            <a:ext cx="8" cy="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1" name="Line 1677">
            <a:extLst>
              <a:ext uri="{FF2B5EF4-FFF2-40B4-BE49-F238E27FC236}">
                <a16:creationId xmlns:a16="http://schemas.microsoft.com/office/drawing/2014/main" id="{00000000-0008-0000-0000-00008D0A0000}"/>
              </a:ext>
            </a:extLst>
          </xdr:cNvPr>
          <xdr:cNvSpPr>
            <a:spLocks noChangeShapeType="1"/>
          </xdr:cNvSpPr>
        </xdr:nvSpPr>
        <xdr:spPr bwMode="auto">
          <a:xfrm>
            <a:off x="10919" y="8388"/>
            <a:ext cx="7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2" name="Line 1678">
            <a:extLst>
              <a:ext uri="{FF2B5EF4-FFF2-40B4-BE49-F238E27FC236}">
                <a16:creationId xmlns:a16="http://schemas.microsoft.com/office/drawing/2014/main" id="{00000000-0008-0000-0000-00008E0A0000}"/>
              </a:ext>
            </a:extLst>
          </xdr:cNvPr>
          <xdr:cNvSpPr>
            <a:spLocks noChangeShapeType="1"/>
          </xdr:cNvSpPr>
        </xdr:nvSpPr>
        <xdr:spPr bwMode="auto">
          <a:xfrm>
            <a:off x="11014" y="8444"/>
            <a:ext cx="1420" cy="81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3" name="Line 1679">
            <a:extLst>
              <a:ext uri="{FF2B5EF4-FFF2-40B4-BE49-F238E27FC236}">
                <a16:creationId xmlns:a16="http://schemas.microsoft.com/office/drawing/2014/main" id="{00000000-0008-0000-0000-00008F0A0000}"/>
              </a:ext>
            </a:extLst>
          </xdr:cNvPr>
          <xdr:cNvSpPr>
            <a:spLocks noChangeShapeType="1"/>
          </xdr:cNvSpPr>
        </xdr:nvSpPr>
        <xdr:spPr bwMode="auto">
          <a:xfrm>
            <a:off x="12522" y="9313"/>
            <a:ext cx="15" cy="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4" name="Line 1680">
            <a:extLst>
              <a:ext uri="{FF2B5EF4-FFF2-40B4-BE49-F238E27FC236}">
                <a16:creationId xmlns:a16="http://schemas.microsoft.com/office/drawing/2014/main" id="{00000000-0008-0000-0000-0000900A0000}"/>
              </a:ext>
            </a:extLst>
          </xdr:cNvPr>
          <xdr:cNvSpPr>
            <a:spLocks noChangeShapeType="1"/>
          </xdr:cNvSpPr>
        </xdr:nvSpPr>
        <xdr:spPr bwMode="auto">
          <a:xfrm>
            <a:off x="10924" y="8385"/>
            <a:ext cx="8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5" name="Line 1681">
            <a:extLst>
              <a:ext uri="{FF2B5EF4-FFF2-40B4-BE49-F238E27FC236}">
                <a16:creationId xmlns:a16="http://schemas.microsoft.com/office/drawing/2014/main" id="{00000000-0008-0000-0000-0000910A0000}"/>
              </a:ext>
            </a:extLst>
          </xdr:cNvPr>
          <xdr:cNvSpPr>
            <a:spLocks noChangeShapeType="1"/>
          </xdr:cNvSpPr>
        </xdr:nvSpPr>
        <xdr:spPr bwMode="auto">
          <a:xfrm>
            <a:off x="11018" y="8440"/>
            <a:ext cx="1421" cy="8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6" name="Line 1682">
            <a:extLst>
              <a:ext uri="{FF2B5EF4-FFF2-40B4-BE49-F238E27FC236}">
                <a16:creationId xmlns:a16="http://schemas.microsoft.com/office/drawing/2014/main" id="{00000000-0008-0000-0000-0000920A0000}"/>
              </a:ext>
            </a:extLst>
          </xdr:cNvPr>
          <xdr:cNvSpPr>
            <a:spLocks noChangeShapeType="1"/>
          </xdr:cNvSpPr>
        </xdr:nvSpPr>
        <xdr:spPr bwMode="auto">
          <a:xfrm>
            <a:off x="12525" y="9309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7" name="Line 1683">
            <a:extLst>
              <a:ext uri="{FF2B5EF4-FFF2-40B4-BE49-F238E27FC236}">
                <a16:creationId xmlns:a16="http://schemas.microsoft.com/office/drawing/2014/main" id="{00000000-0008-0000-0000-0000930A0000}"/>
              </a:ext>
            </a:extLst>
          </xdr:cNvPr>
          <xdr:cNvSpPr>
            <a:spLocks noChangeShapeType="1"/>
          </xdr:cNvSpPr>
        </xdr:nvSpPr>
        <xdr:spPr bwMode="auto">
          <a:xfrm>
            <a:off x="10926" y="8384"/>
            <a:ext cx="9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8" name="Line 1684">
            <a:extLst>
              <a:ext uri="{FF2B5EF4-FFF2-40B4-BE49-F238E27FC236}">
                <a16:creationId xmlns:a16="http://schemas.microsoft.com/office/drawing/2014/main" id="{00000000-0008-0000-0000-0000940A0000}"/>
              </a:ext>
            </a:extLst>
          </xdr:cNvPr>
          <xdr:cNvSpPr>
            <a:spLocks noChangeShapeType="1"/>
          </xdr:cNvSpPr>
        </xdr:nvSpPr>
        <xdr:spPr bwMode="auto">
          <a:xfrm>
            <a:off x="11019" y="8438"/>
            <a:ext cx="1423" cy="8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09" name="Line 1685">
            <a:extLst>
              <a:ext uri="{FF2B5EF4-FFF2-40B4-BE49-F238E27FC236}">
                <a16:creationId xmlns:a16="http://schemas.microsoft.com/office/drawing/2014/main" id="{00000000-0008-0000-0000-0000950A0000}"/>
              </a:ext>
            </a:extLst>
          </xdr:cNvPr>
          <xdr:cNvSpPr>
            <a:spLocks noChangeShapeType="1"/>
          </xdr:cNvSpPr>
        </xdr:nvSpPr>
        <xdr:spPr bwMode="auto">
          <a:xfrm>
            <a:off x="12526" y="9307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0" name="Line 1686">
            <a:extLst>
              <a:ext uri="{FF2B5EF4-FFF2-40B4-BE49-F238E27FC236}">
                <a16:creationId xmlns:a16="http://schemas.microsoft.com/office/drawing/2014/main" id="{00000000-0008-0000-0000-0000960A0000}"/>
              </a:ext>
            </a:extLst>
          </xdr:cNvPr>
          <xdr:cNvSpPr>
            <a:spLocks noChangeShapeType="1"/>
          </xdr:cNvSpPr>
        </xdr:nvSpPr>
        <xdr:spPr bwMode="auto">
          <a:xfrm>
            <a:off x="10927" y="8384"/>
            <a:ext cx="9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1" name="Line 1687">
            <a:extLst>
              <a:ext uri="{FF2B5EF4-FFF2-40B4-BE49-F238E27FC236}">
                <a16:creationId xmlns:a16="http://schemas.microsoft.com/office/drawing/2014/main" id="{00000000-0008-0000-0000-0000970A0000}"/>
              </a:ext>
            </a:extLst>
          </xdr:cNvPr>
          <xdr:cNvSpPr>
            <a:spLocks noChangeShapeType="1"/>
          </xdr:cNvSpPr>
        </xdr:nvSpPr>
        <xdr:spPr bwMode="auto">
          <a:xfrm>
            <a:off x="11019" y="8437"/>
            <a:ext cx="1424" cy="82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2" name="Line 1688">
            <a:extLst>
              <a:ext uri="{FF2B5EF4-FFF2-40B4-BE49-F238E27FC236}">
                <a16:creationId xmlns:a16="http://schemas.microsoft.com/office/drawing/2014/main" id="{00000000-0008-0000-0000-0000980A0000}"/>
              </a:ext>
            </a:extLst>
          </xdr:cNvPr>
          <xdr:cNvSpPr>
            <a:spLocks noChangeShapeType="1"/>
          </xdr:cNvSpPr>
        </xdr:nvSpPr>
        <xdr:spPr bwMode="auto">
          <a:xfrm>
            <a:off x="12526" y="9306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3" name="Line 1689">
            <a:extLst>
              <a:ext uri="{FF2B5EF4-FFF2-40B4-BE49-F238E27FC236}">
                <a16:creationId xmlns:a16="http://schemas.microsoft.com/office/drawing/2014/main" id="{00000000-0008-0000-0000-000099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527" y="9304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4" name="Line 1690">
            <a:extLst>
              <a:ext uri="{FF2B5EF4-FFF2-40B4-BE49-F238E27FC236}">
                <a16:creationId xmlns:a16="http://schemas.microsoft.com/office/drawing/2014/main" id="{00000000-0008-0000-0000-00009A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20" y="8435"/>
            <a:ext cx="1426" cy="8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5" name="Line 1691">
            <a:extLst>
              <a:ext uri="{FF2B5EF4-FFF2-40B4-BE49-F238E27FC236}">
                <a16:creationId xmlns:a16="http://schemas.microsoft.com/office/drawing/2014/main" id="{00000000-0008-0000-0000-00009B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29" y="8383"/>
            <a:ext cx="9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6" name="Line 1692">
            <a:extLst>
              <a:ext uri="{FF2B5EF4-FFF2-40B4-BE49-F238E27FC236}">
                <a16:creationId xmlns:a16="http://schemas.microsoft.com/office/drawing/2014/main" id="{00000000-0008-0000-0000-00009C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559" y="9258"/>
            <a:ext cx="40" cy="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7" name="Line 1693">
            <a:extLst>
              <a:ext uri="{FF2B5EF4-FFF2-40B4-BE49-F238E27FC236}">
                <a16:creationId xmlns:a16="http://schemas.microsoft.com/office/drawing/2014/main" id="{00000000-0008-0000-0000-00009D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52" y="8389"/>
            <a:ext cx="1480" cy="85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8" name="Line 1694">
            <a:extLst>
              <a:ext uri="{FF2B5EF4-FFF2-40B4-BE49-F238E27FC236}">
                <a16:creationId xmlns:a16="http://schemas.microsoft.com/office/drawing/2014/main" id="{00000000-0008-0000-0000-00009E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84" y="8351"/>
            <a:ext cx="41" cy="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19" name="Line 1695">
            <a:extLst>
              <a:ext uri="{FF2B5EF4-FFF2-40B4-BE49-F238E27FC236}">
                <a16:creationId xmlns:a16="http://schemas.microsoft.com/office/drawing/2014/main" id="{00000000-0008-0000-0000-00009F0A0000}"/>
              </a:ext>
            </a:extLst>
          </xdr:cNvPr>
          <xdr:cNvSpPr>
            <a:spLocks noChangeShapeType="1"/>
          </xdr:cNvSpPr>
        </xdr:nvSpPr>
        <xdr:spPr bwMode="auto">
          <a:xfrm>
            <a:off x="10986" y="8350"/>
            <a:ext cx="35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0" name="Line 1696">
            <a:extLst>
              <a:ext uri="{FF2B5EF4-FFF2-40B4-BE49-F238E27FC236}">
                <a16:creationId xmlns:a16="http://schemas.microsoft.com/office/drawing/2014/main" id="{00000000-0008-0000-0000-0000A00A0000}"/>
              </a:ext>
            </a:extLst>
          </xdr:cNvPr>
          <xdr:cNvSpPr>
            <a:spLocks noChangeShapeType="1"/>
          </xdr:cNvSpPr>
        </xdr:nvSpPr>
        <xdr:spPr bwMode="auto">
          <a:xfrm>
            <a:off x="11062" y="8393"/>
            <a:ext cx="1466" cy="84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1" name="Line 1697">
            <a:extLst>
              <a:ext uri="{FF2B5EF4-FFF2-40B4-BE49-F238E27FC236}">
                <a16:creationId xmlns:a16="http://schemas.microsoft.com/office/drawing/2014/main" id="{00000000-0008-0000-0000-0000A10A0000}"/>
              </a:ext>
            </a:extLst>
          </xdr:cNvPr>
          <xdr:cNvSpPr>
            <a:spLocks noChangeShapeType="1"/>
          </xdr:cNvSpPr>
        </xdr:nvSpPr>
        <xdr:spPr bwMode="auto">
          <a:xfrm>
            <a:off x="12570" y="9263"/>
            <a:ext cx="34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2" name="Line 1698">
            <a:extLst>
              <a:ext uri="{FF2B5EF4-FFF2-40B4-BE49-F238E27FC236}">
                <a16:creationId xmlns:a16="http://schemas.microsoft.com/office/drawing/2014/main" id="{00000000-0008-0000-0000-0000A20A0000}"/>
              </a:ext>
            </a:extLst>
          </xdr:cNvPr>
          <xdr:cNvSpPr>
            <a:spLocks noChangeShapeType="1"/>
          </xdr:cNvSpPr>
        </xdr:nvSpPr>
        <xdr:spPr bwMode="auto">
          <a:xfrm>
            <a:off x="10991" y="8347"/>
            <a:ext cx="28" cy="1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3" name="Line 1699">
            <a:extLst>
              <a:ext uri="{FF2B5EF4-FFF2-40B4-BE49-F238E27FC236}">
                <a16:creationId xmlns:a16="http://schemas.microsoft.com/office/drawing/2014/main" id="{00000000-0008-0000-0000-0000A30A0000}"/>
              </a:ext>
            </a:extLst>
          </xdr:cNvPr>
          <xdr:cNvSpPr>
            <a:spLocks noChangeShapeType="1"/>
          </xdr:cNvSpPr>
        </xdr:nvSpPr>
        <xdr:spPr bwMode="auto">
          <a:xfrm>
            <a:off x="11074" y="8395"/>
            <a:ext cx="1452" cy="83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4" name="Line 1700">
            <a:extLst>
              <a:ext uri="{FF2B5EF4-FFF2-40B4-BE49-F238E27FC236}">
                <a16:creationId xmlns:a16="http://schemas.microsoft.com/office/drawing/2014/main" id="{00000000-0008-0000-0000-0000A40A0000}"/>
              </a:ext>
            </a:extLst>
          </xdr:cNvPr>
          <xdr:cNvSpPr>
            <a:spLocks noChangeShapeType="1"/>
          </xdr:cNvSpPr>
        </xdr:nvSpPr>
        <xdr:spPr bwMode="auto">
          <a:xfrm>
            <a:off x="12582" y="9264"/>
            <a:ext cx="27" cy="1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5" name="Line 1701">
            <a:extLst>
              <a:ext uri="{FF2B5EF4-FFF2-40B4-BE49-F238E27FC236}">
                <a16:creationId xmlns:a16="http://schemas.microsoft.com/office/drawing/2014/main" id="{00000000-0008-0000-0000-0000A50A0000}"/>
              </a:ext>
            </a:extLst>
          </xdr:cNvPr>
          <xdr:cNvSpPr>
            <a:spLocks noChangeShapeType="1"/>
          </xdr:cNvSpPr>
        </xdr:nvSpPr>
        <xdr:spPr bwMode="auto">
          <a:xfrm>
            <a:off x="10993" y="8345"/>
            <a:ext cx="26" cy="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6" name="Line 1702">
            <a:extLst>
              <a:ext uri="{FF2B5EF4-FFF2-40B4-BE49-F238E27FC236}">
                <a16:creationId xmlns:a16="http://schemas.microsoft.com/office/drawing/2014/main" id="{00000000-0008-0000-0000-0000A60A0000}"/>
              </a:ext>
            </a:extLst>
          </xdr:cNvPr>
          <xdr:cNvSpPr>
            <a:spLocks noChangeShapeType="1"/>
          </xdr:cNvSpPr>
        </xdr:nvSpPr>
        <xdr:spPr bwMode="auto">
          <a:xfrm>
            <a:off x="11077" y="8394"/>
            <a:ext cx="1449" cy="83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7" name="Line 1703">
            <a:extLst>
              <a:ext uri="{FF2B5EF4-FFF2-40B4-BE49-F238E27FC236}">
                <a16:creationId xmlns:a16="http://schemas.microsoft.com/office/drawing/2014/main" id="{00000000-0008-0000-0000-0000A70A0000}"/>
              </a:ext>
            </a:extLst>
          </xdr:cNvPr>
          <xdr:cNvSpPr>
            <a:spLocks noChangeShapeType="1"/>
          </xdr:cNvSpPr>
        </xdr:nvSpPr>
        <xdr:spPr bwMode="auto">
          <a:xfrm>
            <a:off x="12584" y="9263"/>
            <a:ext cx="26" cy="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8" name="Line 1704">
            <a:extLst>
              <a:ext uri="{FF2B5EF4-FFF2-40B4-BE49-F238E27FC236}">
                <a16:creationId xmlns:a16="http://schemas.microsoft.com/office/drawing/2014/main" id="{00000000-0008-0000-0000-0000A80A0000}"/>
              </a:ext>
            </a:extLst>
          </xdr:cNvPr>
          <xdr:cNvSpPr>
            <a:spLocks noChangeShapeType="1"/>
          </xdr:cNvSpPr>
        </xdr:nvSpPr>
        <xdr:spPr bwMode="auto">
          <a:xfrm>
            <a:off x="10994" y="8345"/>
            <a:ext cx="25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29" name="Line 1705">
            <a:extLst>
              <a:ext uri="{FF2B5EF4-FFF2-40B4-BE49-F238E27FC236}">
                <a16:creationId xmlns:a16="http://schemas.microsoft.com/office/drawing/2014/main" id="{00000000-0008-0000-0000-0000A90A0000}"/>
              </a:ext>
            </a:extLst>
          </xdr:cNvPr>
          <xdr:cNvSpPr>
            <a:spLocks noChangeShapeType="1"/>
          </xdr:cNvSpPr>
        </xdr:nvSpPr>
        <xdr:spPr bwMode="auto">
          <a:xfrm>
            <a:off x="11079" y="8393"/>
            <a:ext cx="1447" cy="83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0" name="Line 1706">
            <a:extLst>
              <a:ext uri="{FF2B5EF4-FFF2-40B4-BE49-F238E27FC236}">
                <a16:creationId xmlns:a16="http://schemas.microsoft.com/office/drawing/2014/main" id="{00000000-0008-0000-0000-0000AA0A0000}"/>
              </a:ext>
            </a:extLst>
          </xdr:cNvPr>
          <xdr:cNvSpPr>
            <a:spLocks noChangeShapeType="1"/>
          </xdr:cNvSpPr>
        </xdr:nvSpPr>
        <xdr:spPr bwMode="auto">
          <a:xfrm>
            <a:off x="12585" y="9263"/>
            <a:ext cx="25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1" name="Line 1707">
            <a:extLst>
              <a:ext uri="{FF2B5EF4-FFF2-40B4-BE49-F238E27FC236}">
                <a16:creationId xmlns:a16="http://schemas.microsoft.com/office/drawing/2014/main" id="{00000000-0008-0000-0000-0000AB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96" y="8344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2" name="Line 1708">
            <a:extLst>
              <a:ext uri="{FF2B5EF4-FFF2-40B4-BE49-F238E27FC236}">
                <a16:creationId xmlns:a16="http://schemas.microsoft.com/office/drawing/2014/main" id="{00000000-0008-0000-0000-0000AC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588" y="9262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3" name="Line 1709">
            <a:extLst>
              <a:ext uri="{FF2B5EF4-FFF2-40B4-BE49-F238E27FC236}">
                <a16:creationId xmlns:a16="http://schemas.microsoft.com/office/drawing/2014/main" id="{00000000-0008-0000-0000-0000AD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81" y="8393"/>
            <a:ext cx="1445" cy="8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4" name="Line 1710">
            <a:extLst>
              <a:ext uri="{FF2B5EF4-FFF2-40B4-BE49-F238E27FC236}">
                <a16:creationId xmlns:a16="http://schemas.microsoft.com/office/drawing/2014/main" id="{00000000-0008-0000-0000-0000AE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644" y="9230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5" name="Line 1711">
            <a:extLst>
              <a:ext uri="{FF2B5EF4-FFF2-40B4-BE49-F238E27FC236}">
                <a16:creationId xmlns:a16="http://schemas.microsoft.com/office/drawing/2014/main" id="{00000000-0008-0000-0000-0000AF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137" y="8361"/>
            <a:ext cx="1435" cy="82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6" name="Line 1712">
            <a:extLst>
              <a:ext uri="{FF2B5EF4-FFF2-40B4-BE49-F238E27FC236}">
                <a16:creationId xmlns:a16="http://schemas.microsoft.com/office/drawing/2014/main" id="{00000000-0008-0000-0000-0000B0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52" y="8312"/>
            <a:ext cx="13" cy="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7" name="Line 1713">
            <a:extLst>
              <a:ext uri="{FF2B5EF4-FFF2-40B4-BE49-F238E27FC236}">
                <a16:creationId xmlns:a16="http://schemas.microsoft.com/office/drawing/2014/main" id="{00000000-0008-0000-0000-0000B10A0000}"/>
              </a:ext>
            </a:extLst>
          </xdr:cNvPr>
          <xdr:cNvSpPr>
            <a:spLocks noChangeShapeType="1"/>
          </xdr:cNvSpPr>
        </xdr:nvSpPr>
        <xdr:spPr bwMode="auto">
          <a:xfrm>
            <a:off x="11053" y="8311"/>
            <a:ext cx="15" cy="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8" name="Line 1714">
            <a:extLst>
              <a:ext uri="{FF2B5EF4-FFF2-40B4-BE49-F238E27FC236}">
                <a16:creationId xmlns:a16="http://schemas.microsoft.com/office/drawing/2014/main" id="{00000000-0008-0000-0000-0000B20A0000}"/>
              </a:ext>
            </a:extLst>
          </xdr:cNvPr>
          <xdr:cNvSpPr>
            <a:spLocks noChangeShapeType="1"/>
          </xdr:cNvSpPr>
        </xdr:nvSpPr>
        <xdr:spPr bwMode="auto">
          <a:xfrm>
            <a:off x="11137" y="8359"/>
            <a:ext cx="1438" cy="83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39" name="Line 1715">
            <a:extLst>
              <a:ext uri="{FF2B5EF4-FFF2-40B4-BE49-F238E27FC236}">
                <a16:creationId xmlns:a16="http://schemas.microsoft.com/office/drawing/2014/main" id="{00000000-0008-0000-0000-0000B30A0000}"/>
              </a:ext>
            </a:extLst>
          </xdr:cNvPr>
          <xdr:cNvSpPr>
            <a:spLocks noChangeShapeType="1"/>
          </xdr:cNvSpPr>
        </xdr:nvSpPr>
        <xdr:spPr bwMode="auto">
          <a:xfrm>
            <a:off x="12644" y="9228"/>
            <a:ext cx="28" cy="1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0" name="Line 1716">
            <a:extLst>
              <a:ext uri="{FF2B5EF4-FFF2-40B4-BE49-F238E27FC236}">
                <a16:creationId xmlns:a16="http://schemas.microsoft.com/office/drawing/2014/main" id="{00000000-0008-0000-0000-0000B40A0000}"/>
              </a:ext>
            </a:extLst>
          </xdr:cNvPr>
          <xdr:cNvSpPr>
            <a:spLocks noChangeShapeType="1"/>
          </xdr:cNvSpPr>
        </xdr:nvSpPr>
        <xdr:spPr bwMode="auto">
          <a:xfrm>
            <a:off x="11059" y="8308"/>
            <a:ext cx="18" cy="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1" name="Line 1717">
            <a:extLst>
              <a:ext uri="{FF2B5EF4-FFF2-40B4-BE49-F238E27FC236}">
                <a16:creationId xmlns:a16="http://schemas.microsoft.com/office/drawing/2014/main" id="{00000000-0008-0000-0000-0000B50A0000}"/>
              </a:ext>
            </a:extLst>
          </xdr:cNvPr>
          <xdr:cNvSpPr>
            <a:spLocks noChangeShapeType="1"/>
          </xdr:cNvSpPr>
        </xdr:nvSpPr>
        <xdr:spPr bwMode="auto">
          <a:xfrm>
            <a:off x="11135" y="8352"/>
            <a:ext cx="1449" cy="83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2" name="Line 1718">
            <a:extLst>
              <a:ext uri="{FF2B5EF4-FFF2-40B4-BE49-F238E27FC236}">
                <a16:creationId xmlns:a16="http://schemas.microsoft.com/office/drawing/2014/main" id="{00000000-0008-0000-0000-0000B60A0000}"/>
              </a:ext>
            </a:extLst>
          </xdr:cNvPr>
          <xdr:cNvSpPr>
            <a:spLocks noChangeShapeType="1"/>
          </xdr:cNvSpPr>
        </xdr:nvSpPr>
        <xdr:spPr bwMode="auto">
          <a:xfrm>
            <a:off x="12642" y="9221"/>
            <a:ext cx="35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3" name="Line 1719">
            <a:extLst>
              <a:ext uri="{FF2B5EF4-FFF2-40B4-BE49-F238E27FC236}">
                <a16:creationId xmlns:a16="http://schemas.microsoft.com/office/drawing/2014/main" id="{00000000-0008-0000-0000-0000B70A0000}"/>
              </a:ext>
            </a:extLst>
          </xdr:cNvPr>
          <xdr:cNvSpPr>
            <a:spLocks noChangeShapeType="1"/>
          </xdr:cNvSpPr>
        </xdr:nvSpPr>
        <xdr:spPr bwMode="auto">
          <a:xfrm>
            <a:off x="11061" y="8307"/>
            <a:ext cx="20" cy="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4" name="Line 1720">
            <a:extLst>
              <a:ext uri="{FF2B5EF4-FFF2-40B4-BE49-F238E27FC236}">
                <a16:creationId xmlns:a16="http://schemas.microsoft.com/office/drawing/2014/main" id="{00000000-0008-0000-0000-0000B80A0000}"/>
              </a:ext>
            </a:extLst>
          </xdr:cNvPr>
          <xdr:cNvSpPr>
            <a:spLocks noChangeShapeType="1"/>
          </xdr:cNvSpPr>
        </xdr:nvSpPr>
        <xdr:spPr bwMode="auto">
          <a:xfrm>
            <a:off x="11135" y="8349"/>
            <a:ext cx="1453" cy="83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5" name="Line 1721">
            <a:extLst>
              <a:ext uri="{FF2B5EF4-FFF2-40B4-BE49-F238E27FC236}">
                <a16:creationId xmlns:a16="http://schemas.microsoft.com/office/drawing/2014/main" id="{00000000-0008-0000-0000-0000B90A0000}"/>
              </a:ext>
            </a:extLst>
          </xdr:cNvPr>
          <xdr:cNvSpPr>
            <a:spLocks noChangeShapeType="1"/>
          </xdr:cNvSpPr>
        </xdr:nvSpPr>
        <xdr:spPr bwMode="auto">
          <a:xfrm>
            <a:off x="12642" y="9219"/>
            <a:ext cx="36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6" name="Freeform 1722">
            <a:extLst>
              <a:ext uri="{FF2B5EF4-FFF2-40B4-BE49-F238E27FC236}">
                <a16:creationId xmlns:a16="http://schemas.microsoft.com/office/drawing/2014/main" id="{00000000-0008-0000-0000-0000BA0A0000}"/>
              </a:ext>
            </a:extLst>
          </xdr:cNvPr>
          <xdr:cNvSpPr>
            <a:spLocks/>
          </xdr:cNvSpPr>
        </xdr:nvSpPr>
        <xdr:spPr bwMode="auto">
          <a:xfrm>
            <a:off x="12539" y="9242"/>
            <a:ext cx="86" cy="13"/>
          </a:xfrm>
          <a:custGeom>
            <a:avLst/>
            <a:gdLst>
              <a:gd name="T0" fmla="*/ 0 w 258"/>
              <a:gd name="T1" fmla="*/ 0 h 38"/>
              <a:gd name="T2" fmla="*/ 8 w 258"/>
              <a:gd name="T3" fmla="*/ 5 h 38"/>
              <a:gd name="T4" fmla="*/ 16 w 258"/>
              <a:gd name="T5" fmla="*/ 10 h 38"/>
              <a:gd name="T6" fmla="*/ 24 w 258"/>
              <a:gd name="T7" fmla="*/ 14 h 38"/>
              <a:gd name="T8" fmla="*/ 33 w 258"/>
              <a:gd name="T9" fmla="*/ 18 h 38"/>
              <a:gd name="T10" fmla="*/ 43 w 258"/>
              <a:gd name="T11" fmla="*/ 22 h 38"/>
              <a:gd name="T12" fmla="*/ 53 w 258"/>
              <a:gd name="T13" fmla="*/ 27 h 38"/>
              <a:gd name="T14" fmla="*/ 63 w 258"/>
              <a:gd name="T15" fmla="*/ 30 h 38"/>
              <a:gd name="T16" fmla="*/ 74 w 258"/>
              <a:gd name="T17" fmla="*/ 32 h 38"/>
              <a:gd name="T18" fmla="*/ 85 w 258"/>
              <a:gd name="T19" fmla="*/ 34 h 38"/>
              <a:gd name="T20" fmla="*/ 97 w 258"/>
              <a:gd name="T21" fmla="*/ 37 h 38"/>
              <a:gd name="T22" fmla="*/ 108 w 258"/>
              <a:gd name="T23" fmla="*/ 38 h 38"/>
              <a:gd name="T24" fmla="*/ 120 w 258"/>
              <a:gd name="T25" fmla="*/ 38 h 38"/>
              <a:gd name="T26" fmla="*/ 131 w 258"/>
              <a:gd name="T27" fmla="*/ 38 h 38"/>
              <a:gd name="T28" fmla="*/ 143 w 258"/>
              <a:gd name="T29" fmla="*/ 38 h 38"/>
              <a:gd name="T30" fmla="*/ 154 w 258"/>
              <a:gd name="T31" fmla="*/ 38 h 38"/>
              <a:gd name="T32" fmla="*/ 165 w 258"/>
              <a:gd name="T33" fmla="*/ 38 h 38"/>
              <a:gd name="T34" fmla="*/ 177 w 258"/>
              <a:gd name="T35" fmla="*/ 37 h 38"/>
              <a:gd name="T36" fmla="*/ 188 w 258"/>
              <a:gd name="T37" fmla="*/ 34 h 38"/>
              <a:gd name="T38" fmla="*/ 200 w 258"/>
              <a:gd name="T39" fmla="*/ 32 h 38"/>
              <a:gd name="T40" fmla="*/ 211 w 258"/>
              <a:gd name="T41" fmla="*/ 30 h 38"/>
              <a:gd name="T42" fmla="*/ 221 w 258"/>
              <a:gd name="T43" fmla="*/ 27 h 38"/>
              <a:gd name="T44" fmla="*/ 231 w 258"/>
              <a:gd name="T45" fmla="*/ 22 h 38"/>
              <a:gd name="T46" fmla="*/ 241 w 258"/>
              <a:gd name="T47" fmla="*/ 18 h 38"/>
              <a:gd name="T48" fmla="*/ 250 w 258"/>
              <a:gd name="T49" fmla="*/ 14 h 38"/>
              <a:gd name="T50" fmla="*/ 258 w 258"/>
              <a:gd name="T51" fmla="*/ 10 h 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</a:cxnLst>
            <a:rect l="0" t="0" r="r" b="b"/>
            <a:pathLst>
              <a:path w="258" h="38">
                <a:moveTo>
                  <a:pt x="0" y="0"/>
                </a:moveTo>
                <a:lnTo>
                  <a:pt x="8" y="5"/>
                </a:lnTo>
                <a:lnTo>
                  <a:pt x="16" y="10"/>
                </a:lnTo>
                <a:lnTo>
                  <a:pt x="24" y="14"/>
                </a:lnTo>
                <a:lnTo>
                  <a:pt x="33" y="18"/>
                </a:lnTo>
                <a:lnTo>
                  <a:pt x="43" y="22"/>
                </a:lnTo>
                <a:lnTo>
                  <a:pt x="53" y="27"/>
                </a:lnTo>
                <a:lnTo>
                  <a:pt x="63" y="30"/>
                </a:lnTo>
                <a:lnTo>
                  <a:pt x="74" y="32"/>
                </a:lnTo>
                <a:lnTo>
                  <a:pt x="85" y="34"/>
                </a:lnTo>
                <a:lnTo>
                  <a:pt x="97" y="37"/>
                </a:lnTo>
                <a:lnTo>
                  <a:pt x="108" y="38"/>
                </a:lnTo>
                <a:lnTo>
                  <a:pt x="120" y="38"/>
                </a:lnTo>
                <a:lnTo>
                  <a:pt x="131" y="38"/>
                </a:lnTo>
                <a:lnTo>
                  <a:pt x="143" y="38"/>
                </a:lnTo>
                <a:lnTo>
                  <a:pt x="154" y="38"/>
                </a:lnTo>
                <a:lnTo>
                  <a:pt x="165" y="38"/>
                </a:lnTo>
                <a:lnTo>
                  <a:pt x="177" y="37"/>
                </a:lnTo>
                <a:lnTo>
                  <a:pt x="188" y="34"/>
                </a:lnTo>
                <a:lnTo>
                  <a:pt x="200" y="32"/>
                </a:lnTo>
                <a:lnTo>
                  <a:pt x="211" y="30"/>
                </a:lnTo>
                <a:lnTo>
                  <a:pt x="221" y="27"/>
                </a:lnTo>
                <a:lnTo>
                  <a:pt x="231" y="22"/>
                </a:lnTo>
                <a:lnTo>
                  <a:pt x="241" y="18"/>
                </a:lnTo>
                <a:lnTo>
                  <a:pt x="250" y="14"/>
                </a:lnTo>
                <a:lnTo>
                  <a:pt x="258" y="1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47" name="Freeform 1723">
            <a:extLst>
              <a:ext uri="{FF2B5EF4-FFF2-40B4-BE49-F238E27FC236}">
                <a16:creationId xmlns:a16="http://schemas.microsoft.com/office/drawing/2014/main" id="{00000000-0008-0000-0000-0000BB0A0000}"/>
              </a:ext>
            </a:extLst>
          </xdr:cNvPr>
          <xdr:cNvSpPr>
            <a:spLocks/>
          </xdr:cNvSpPr>
        </xdr:nvSpPr>
        <xdr:spPr bwMode="auto">
          <a:xfrm>
            <a:off x="12539" y="9237"/>
            <a:ext cx="66" cy="14"/>
          </a:xfrm>
          <a:custGeom>
            <a:avLst/>
            <a:gdLst>
              <a:gd name="T0" fmla="*/ 0 w 200"/>
              <a:gd name="T1" fmla="*/ 0 h 43"/>
              <a:gd name="T2" fmla="*/ 8 w 200"/>
              <a:gd name="T3" fmla="*/ 6 h 43"/>
              <a:gd name="T4" fmla="*/ 15 w 200"/>
              <a:gd name="T5" fmla="*/ 10 h 43"/>
              <a:gd name="T6" fmla="*/ 22 w 200"/>
              <a:gd name="T7" fmla="*/ 16 h 43"/>
              <a:gd name="T8" fmla="*/ 30 w 200"/>
              <a:gd name="T9" fmla="*/ 20 h 43"/>
              <a:gd name="T10" fmla="*/ 39 w 200"/>
              <a:gd name="T11" fmla="*/ 25 h 43"/>
              <a:gd name="T12" fmla="*/ 47 w 200"/>
              <a:gd name="T13" fmla="*/ 27 h 43"/>
              <a:gd name="T14" fmla="*/ 57 w 200"/>
              <a:gd name="T15" fmla="*/ 32 h 43"/>
              <a:gd name="T16" fmla="*/ 67 w 200"/>
              <a:gd name="T17" fmla="*/ 35 h 43"/>
              <a:gd name="T18" fmla="*/ 79 w 200"/>
              <a:gd name="T19" fmla="*/ 37 h 43"/>
              <a:gd name="T20" fmla="*/ 89 w 200"/>
              <a:gd name="T21" fmla="*/ 39 h 43"/>
              <a:gd name="T22" fmla="*/ 100 w 200"/>
              <a:gd name="T23" fmla="*/ 42 h 43"/>
              <a:gd name="T24" fmla="*/ 110 w 200"/>
              <a:gd name="T25" fmla="*/ 42 h 43"/>
              <a:gd name="T26" fmla="*/ 122 w 200"/>
              <a:gd name="T27" fmla="*/ 43 h 43"/>
              <a:gd name="T28" fmla="*/ 133 w 200"/>
              <a:gd name="T29" fmla="*/ 43 h 43"/>
              <a:gd name="T30" fmla="*/ 145 w 200"/>
              <a:gd name="T31" fmla="*/ 43 h 43"/>
              <a:gd name="T32" fmla="*/ 156 w 200"/>
              <a:gd name="T33" fmla="*/ 43 h 43"/>
              <a:gd name="T34" fmla="*/ 167 w 200"/>
              <a:gd name="T35" fmla="*/ 42 h 43"/>
              <a:gd name="T36" fmla="*/ 179 w 200"/>
              <a:gd name="T37" fmla="*/ 42 h 43"/>
              <a:gd name="T38" fmla="*/ 189 w 200"/>
              <a:gd name="T39" fmla="*/ 39 h 43"/>
              <a:gd name="T40" fmla="*/ 200 w 200"/>
              <a:gd name="T41" fmla="*/ 37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200" h="43">
                <a:moveTo>
                  <a:pt x="0" y="0"/>
                </a:moveTo>
                <a:lnTo>
                  <a:pt x="8" y="6"/>
                </a:lnTo>
                <a:lnTo>
                  <a:pt x="15" y="10"/>
                </a:lnTo>
                <a:lnTo>
                  <a:pt x="22" y="16"/>
                </a:lnTo>
                <a:lnTo>
                  <a:pt x="30" y="20"/>
                </a:lnTo>
                <a:lnTo>
                  <a:pt x="39" y="25"/>
                </a:lnTo>
                <a:lnTo>
                  <a:pt x="47" y="27"/>
                </a:lnTo>
                <a:lnTo>
                  <a:pt x="57" y="32"/>
                </a:lnTo>
                <a:lnTo>
                  <a:pt x="67" y="35"/>
                </a:lnTo>
                <a:lnTo>
                  <a:pt x="79" y="37"/>
                </a:lnTo>
                <a:lnTo>
                  <a:pt x="89" y="39"/>
                </a:lnTo>
                <a:lnTo>
                  <a:pt x="100" y="42"/>
                </a:lnTo>
                <a:lnTo>
                  <a:pt x="110" y="42"/>
                </a:lnTo>
                <a:lnTo>
                  <a:pt x="122" y="43"/>
                </a:lnTo>
                <a:lnTo>
                  <a:pt x="133" y="43"/>
                </a:lnTo>
                <a:lnTo>
                  <a:pt x="145" y="43"/>
                </a:lnTo>
                <a:lnTo>
                  <a:pt x="156" y="43"/>
                </a:lnTo>
                <a:lnTo>
                  <a:pt x="167" y="42"/>
                </a:lnTo>
                <a:lnTo>
                  <a:pt x="179" y="42"/>
                </a:lnTo>
                <a:lnTo>
                  <a:pt x="189" y="39"/>
                </a:lnTo>
                <a:lnTo>
                  <a:pt x="200" y="37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48" name="Line 1724">
            <a:extLst>
              <a:ext uri="{FF2B5EF4-FFF2-40B4-BE49-F238E27FC236}">
                <a16:creationId xmlns:a16="http://schemas.microsoft.com/office/drawing/2014/main" id="{00000000-0008-0000-0000-0000BC0A0000}"/>
              </a:ext>
            </a:extLst>
          </xdr:cNvPr>
          <xdr:cNvSpPr>
            <a:spLocks noChangeShapeType="1"/>
          </xdr:cNvSpPr>
        </xdr:nvSpPr>
        <xdr:spPr bwMode="auto">
          <a:xfrm>
            <a:off x="11062" y="8306"/>
            <a:ext cx="21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49" name="Line 1725">
            <a:extLst>
              <a:ext uri="{FF2B5EF4-FFF2-40B4-BE49-F238E27FC236}">
                <a16:creationId xmlns:a16="http://schemas.microsoft.com/office/drawing/2014/main" id="{00000000-0008-0000-0000-0000BD0A0000}"/>
              </a:ext>
            </a:extLst>
          </xdr:cNvPr>
          <xdr:cNvSpPr>
            <a:spLocks noChangeShapeType="1"/>
          </xdr:cNvSpPr>
        </xdr:nvSpPr>
        <xdr:spPr bwMode="auto">
          <a:xfrm>
            <a:off x="11134" y="8348"/>
            <a:ext cx="1457" cy="84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0" name="Line 1726">
            <a:extLst>
              <a:ext uri="{FF2B5EF4-FFF2-40B4-BE49-F238E27FC236}">
                <a16:creationId xmlns:a16="http://schemas.microsoft.com/office/drawing/2014/main" id="{00000000-0008-0000-0000-0000BE0A0000}"/>
              </a:ext>
            </a:extLst>
          </xdr:cNvPr>
          <xdr:cNvSpPr>
            <a:spLocks noChangeShapeType="1"/>
          </xdr:cNvSpPr>
        </xdr:nvSpPr>
        <xdr:spPr bwMode="auto">
          <a:xfrm>
            <a:off x="12642" y="9218"/>
            <a:ext cx="36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1" name="Line 1727">
            <a:extLst>
              <a:ext uri="{FF2B5EF4-FFF2-40B4-BE49-F238E27FC236}">
                <a16:creationId xmlns:a16="http://schemas.microsoft.com/office/drawing/2014/main" id="{00000000-0008-0000-0000-0000BF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641" y="9215"/>
            <a:ext cx="37" cy="2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2" name="Line 1728">
            <a:extLst>
              <a:ext uri="{FF2B5EF4-FFF2-40B4-BE49-F238E27FC236}">
                <a16:creationId xmlns:a16="http://schemas.microsoft.com/office/drawing/2014/main" id="{00000000-0008-0000-0000-0000C0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133" y="8345"/>
            <a:ext cx="1462" cy="84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3" name="Line 1729">
            <a:extLst>
              <a:ext uri="{FF2B5EF4-FFF2-40B4-BE49-F238E27FC236}">
                <a16:creationId xmlns:a16="http://schemas.microsoft.com/office/drawing/2014/main" id="{00000000-0008-0000-0000-0000C1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63" y="8305"/>
            <a:ext cx="25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4" name="Line 1730">
            <a:extLst>
              <a:ext uri="{FF2B5EF4-FFF2-40B4-BE49-F238E27FC236}">
                <a16:creationId xmlns:a16="http://schemas.microsoft.com/office/drawing/2014/main" id="{00000000-0008-0000-0000-0000C2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119" y="8273"/>
            <a:ext cx="1615" cy="93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5" name="Line 1731">
            <a:extLst>
              <a:ext uri="{FF2B5EF4-FFF2-40B4-BE49-F238E27FC236}">
                <a16:creationId xmlns:a16="http://schemas.microsoft.com/office/drawing/2014/main" id="{00000000-0008-0000-0000-0000C30A0000}"/>
              </a:ext>
            </a:extLst>
          </xdr:cNvPr>
          <xdr:cNvSpPr>
            <a:spLocks noChangeShapeType="1"/>
          </xdr:cNvSpPr>
        </xdr:nvSpPr>
        <xdr:spPr bwMode="auto">
          <a:xfrm>
            <a:off x="11121" y="8272"/>
            <a:ext cx="1618" cy="9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6" name="Line 1732">
            <a:extLst>
              <a:ext uri="{FF2B5EF4-FFF2-40B4-BE49-F238E27FC236}">
                <a16:creationId xmlns:a16="http://schemas.microsoft.com/office/drawing/2014/main" id="{00000000-0008-0000-0000-0000C40A0000}"/>
              </a:ext>
            </a:extLst>
          </xdr:cNvPr>
          <xdr:cNvSpPr>
            <a:spLocks noChangeShapeType="1"/>
          </xdr:cNvSpPr>
        </xdr:nvSpPr>
        <xdr:spPr bwMode="auto">
          <a:xfrm>
            <a:off x="11126" y="8269"/>
            <a:ext cx="1618" cy="9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7" name="Line 1733">
            <a:extLst>
              <a:ext uri="{FF2B5EF4-FFF2-40B4-BE49-F238E27FC236}">
                <a16:creationId xmlns:a16="http://schemas.microsoft.com/office/drawing/2014/main" id="{00000000-0008-0000-0000-0000C50A0000}"/>
              </a:ext>
            </a:extLst>
          </xdr:cNvPr>
          <xdr:cNvSpPr>
            <a:spLocks noChangeShapeType="1"/>
          </xdr:cNvSpPr>
        </xdr:nvSpPr>
        <xdr:spPr bwMode="auto">
          <a:xfrm>
            <a:off x="11128" y="8268"/>
            <a:ext cx="1617" cy="9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8" name="Line 1734">
            <a:extLst>
              <a:ext uri="{FF2B5EF4-FFF2-40B4-BE49-F238E27FC236}">
                <a16:creationId xmlns:a16="http://schemas.microsoft.com/office/drawing/2014/main" id="{00000000-0008-0000-0000-0000C60A0000}"/>
              </a:ext>
            </a:extLst>
          </xdr:cNvPr>
          <xdr:cNvSpPr>
            <a:spLocks noChangeShapeType="1"/>
          </xdr:cNvSpPr>
        </xdr:nvSpPr>
        <xdr:spPr bwMode="auto">
          <a:xfrm>
            <a:off x="11129" y="8268"/>
            <a:ext cx="1616" cy="93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59" name="Line 1735">
            <a:extLst>
              <a:ext uri="{FF2B5EF4-FFF2-40B4-BE49-F238E27FC236}">
                <a16:creationId xmlns:a16="http://schemas.microsoft.com/office/drawing/2014/main" id="{00000000-0008-0000-0000-0000C70A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131" y="8267"/>
            <a:ext cx="1614" cy="93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0" name="Line 1736">
            <a:extLst>
              <a:ext uri="{FF2B5EF4-FFF2-40B4-BE49-F238E27FC236}">
                <a16:creationId xmlns:a16="http://schemas.microsoft.com/office/drawing/2014/main" id="{00000000-0008-0000-0000-0000C80A0000}"/>
              </a:ext>
            </a:extLst>
          </xdr:cNvPr>
          <xdr:cNvSpPr>
            <a:spLocks noChangeShapeType="1"/>
          </xdr:cNvSpPr>
        </xdr:nvSpPr>
        <xdr:spPr bwMode="auto">
          <a:xfrm>
            <a:off x="11200" y="8283"/>
            <a:ext cx="1516" cy="87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1" name="Line 1737">
            <a:extLst>
              <a:ext uri="{FF2B5EF4-FFF2-40B4-BE49-F238E27FC236}">
                <a16:creationId xmlns:a16="http://schemas.microsoft.com/office/drawing/2014/main" id="{00000000-0008-0000-0000-0000C90A0000}"/>
              </a:ext>
            </a:extLst>
          </xdr:cNvPr>
          <xdr:cNvSpPr>
            <a:spLocks noChangeShapeType="1"/>
          </xdr:cNvSpPr>
        </xdr:nvSpPr>
        <xdr:spPr bwMode="auto">
          <a:xfrm>
            <a:off x="12745" y="9201"/>
            <a:ext cx="15" cy="2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2" name="Freeform 1738">
            <a:extLst>
              <a:ext uri="{FF2B5EF4-FFF2-40B4-BE49-F238E27FC236}">
                <a16:creationId xmlns:a16="http://schemas.microsoft.com/office/drawing/2014/main" id="{00000000-0008-0000-0000-0000CA0A0000}"/>
              </a:ext>
            </a:extLst>
          </xdr:cNvPr>
          <xdr:cNvSpPr>
            <a:spLocks/>
          </xdr:cNvSpPr>
        </xdr:nvSpPr>
        <xdr:spPr bwMode="auto">
          <a:xfrm>
            <a:off x="10969" y="8446"/>
            <a:ext cx="15" cy="2"/>
          </a:xfrm>
          <a:custGeom>
            <a:avLst/>
            <a:gdLst>
              <a:gd name="T0" fmla="*/ 0 w 43"/>
              <a:gd name="T1" fmla="*/ 5 h 5"/>
              <a:gd name="T2" fmla="*/ 10 w 43"/>
              <a:gd name="T3" fmla="*/ 4 h 5"/>
              <a:gd name="T4" fmla="*/ 21 w 43"/>
              <a:gd name="T5" fmla="*/ 3 h 5"/>
              <a:gd name="T6" fmla="*/ 33 w 43"/>
              <a:gd name="T7" fmla="*/ 1 h 5"/>
              <a:gd name="T8" fmla="*/ 43 w 43"/>
              <a:gd name="T9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3" h="5">
                <a:moveTo>
                  <a:pt x="0" y="5"/>
                </a:moveTo>
                <a:lnTo>
                  <a:pt x="10" y="4"/>
                </a:lnTo>
                <a:lnTo>
                  <a:pt x="21" y="3"/>
                </a:lnTo>
                <a:lnTo>
                  <a:pt x="33" y="1"/>
                </a:lnTo>
                <a:lnTo>
                  <a:pt x="43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63" name="Freeform 1739">
            <a:extLst>
              <a:ext uri="{FF2B5EF4-FFF2-40B4-BE49-F238E27FC236}">
                <a16:creationId xmlns:a16="http://schemas.microsoft.com/office/drawing/2014/main" id="{00000000-0008-0000-0000-0000CB0A0000}"/>
              </a:ext>
            </a:extLst>
          </xdr:cNvPr>
          <xdr:cNvSpPr>
            <a:spLocks/>
          </xdr:cNvSpPr>
        </xdr:nvSpPr>
        <xdr:spPr bwMode="auto">
          <a:xfrm>
            <a:off x="10974" y="8442"/>
            <a:ext cx="30" cy="9"/>
          </a:xfrm>
          <a:custGeom>
            <a:avLst/>
            <a:gdLst>
              <a:gd name="T0" fmla="*/ 0 w 90"/>
              <a:gd name="T1" fmla="*/ 27 h 27"/>
              <a:gd name="T2" fmla="*/ 9 w 90"/>
              <a:gd name="T3" fmla="*/ 26 h 27"/>
              <a:gd name="T4" fmla="*/ 20 w 90"/>
              <a:gd name="T5" fmla="*/ 24 h 27"/>
              <a:gd name="T6" fmla="*/ 31 w 90"/>
              <a:gd name="T7" fmla="*/ 23 h 27"/>
              <a:gd name="T8" fmla="*/ 41 w 90"/>
              <a:gd name="T9" fmla="*/ 20 h 27"/>
              <a:gd name="T10" fmla="*/ 53 w 90"/>
              <a:gd name="T11" fmla="*/ 16 h 27"/>
              <a:gd name="T12" fmla="*/ 63 w 90"/>
              <a:gd name="T13" fmla="*/ 13 h 27"/>
              <a:gd name="T14" fmla="*/ 71 w 90"/>
              <a:gd name="T15" fmla="*/ 8 h 27"/>
              <a:gd name="T16" fmla="*/ 81 w 90"/>
              <a:gd name="T17" fmla="*/ 4 h 27"/>
              <a:gd name="T18" fmla="*/ 90 w 90"/>
              <a:gd name="T1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90" h="27">
                <a:moveTo>
                  <a:pt x="0" y="27"/>
                </a:moveTo>
                <a:lnTo>
                  <a:pt x="9" y="26"/>
                </a:lnTo>
                <a:lnTo>
                  <a:pt x="20" y="24"/>
                </a:lnTo>
                <a:lnTo>
                  <a:pt x="31" y="23"/>
                </a:lnTo>
                <a:lnTo>
                  <a:pt x="41" y="20"/>
                </a:lnTo>
                <a:lnTo>
                  <a:pt x="53" y="16"/>
                </a:lnTo>
                <a:lnTo>
                  <a:pt x="63" y="13"/>
                </a:lnTo>
                <a:lnTo>
                  <a:pt x="71" y="8"/>
                </a:lnTo>
                <a:lnTo>
                  <a:pt x="81" y="4"/>
                </a:lnTo>
                <a:lnTo>
                  <a:pt x="90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64" name="Line 1740">
            <a:extLst>
              <a:ext uri="{FF2B5EF4-FFF2-40B4-BE49-F238E27FC236}">
                <a16:creationId xmlns:a16="http://schemas.microsoft.com/office/drawing/2014/main" id="{00000000-0008-0000-0000-0000CC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84" y="8445"/>
            <a:ext cx="3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5" name="Line 1741">
            <a:extLst>
              <a:ext uri="{FF2B5EF4-FFF2-40B4-BE49-F238E27FC236}">
                <a16:creationId xmlns:a16="http://schemas.microsoft.com/office/drawing/2014/main" id="{00000000-0008-0000-0000-0000CD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98" y="8379"/>
            <a:ext cx="4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6" name="Line 1742">
            <a:extLst>
              <a:ext uri="{FF2B5EF4-FFF2-40B4-BE49-F238E27FC236}">
                <a16:creationId xmlns:a16="http://schemas.microsoft.com/office/drawing/2014/main" id="{00000000-0008-0000-0000-0000CE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35" y="8342"/>
            <a:ext cx="50" cy="2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7" name="Line 1743">
            <a:extLst>
              <a:ext uri="{FF2B5EF4-FFF2-40B4-BE49-F238E27FC236}">
                <a16:creationId xmlns:a16="http://schemas.microsoft.com/office/drawing/2014/main" id="{00000000-0008-0000-0000-0000CF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09" y="8443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8" name="Line 1744">
            <a:extLst>
              <a:ext uri="{FF2B5EF4-FFF2-40B4-BE49-F238E27FC236}">
                <a16:creationId xmlns:a16="http://schemas.microsoft.com/office/drawing/2014/main" id="{00000000-0008-0000-0000-0000D0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12" y="844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69" name="Freeform 1745">
            <a:extLst>
              <a:ext uri="{FF2B5EF4-FFF2-40B4-BE49-F238E27FC236}">
                <a16:creationId xmlns:a16="http://schemas.microsoft.com/office/drawing/2014/main" id="{00000000-0008-0000-0000-0000D10A0000}"/>
              </a:ext>
            </a:extLst>
          </xdr:cNvPr>
          <xdr:cNvSpPr>
            <a:spLocks/>
          </xdr:cNvSpPr>
        </xdr:nvSpPr>
        <xdr:spPr bwMode="auto">
          <a:xfrm>
            <a:off x="11120" y="8376"/>
            <a:ext cx="8" cy="7"/>
          </a:xfrm>
          <a:custGeom>
            <a:avLst/>
            <a:gdLst>
              <a:gd name="T0" fmla="*/ 0 w 25"/>
              <a:gd name="T1" fmla="*/ 20 h 20"/>
              <a:gd name="T2" fmla="*/ 14 w 25"/>
              <a:gd name="T3" fmla="*/ 10 h 20"/>
              <a:gd name="T4" fmla="*/ 25 w 25"/>
              <a:gd name="T5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5" h="20">
                <a:moveTo>
                  <a:pt x="0" y="20"/>
                </a:moveTo>
                <a:lnTo>
                  <a:pt x="14" y="10"/>
                </a:lnTo>
                <a:lnTo>
                  <a:pt x="2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70" name="Freeform 1746">
            <a:extLst>
              <a:ext uri="{FF2B5EF4-FFF2-40B4-BE49-F238E27FC236}">
                <a16:creationId xmlns:a16="http://schemas.microsoft.com/office/drawing/2014/main" id="{00000000-0008-0000-0000-0000D20A0000}"/>
              </a:ext>
            </a:extLst>
          </xdr:cNvPr>
          <xdr:cNvSpPr>
            <a:spLocks/>
          </xdr:cNvSpPr>
        </xdr:nvSpPr>
        <xdr:spPr bwMode="auto">
          <a:xfrm>
            <a:off x="11004" y="8445"/>
            <a:ext cx="5" cy="3"/>
          </a:xfrm>
          <a:custGeom>
            <a:avLst/>
            <a:gdLst>
              <a:gd name="T0" fmla="*/ 0 w 14"/>
              <a:gd name="T1" fmla="*/ 10 h 10"/>
              <a:gd name="T2" fmla="*/ 4 w 14"/>
              <a:gd name="T3" fmla="*/ 8 h 10"/>
              <a:gd name="T4" fmla="*/ 10 w 14"/>
              <a:gd name="T5" fmla="*/ 3 h 10"/>
              <a:gd name="T6" fmla="*/ 14 w 14"/>
              <a:gd name="T7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4" h="10">
                <a:moveTo>
                  <a:pt x="0" y="10"/>
                </a:moveTo>
                <a:lnTo>
                  <a:pt x="4" y="8"/>
                </a:lnTo>
                <a:lnTo>
                  <a:pt x="10" y="3"/>
                </a:lnTo>
                <a:lnTo>
                  <a:pt x="1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71" name="Freeform 1747">
            <a:extLst>
              <a:ext uri="{FF2B5EF4-FFF2-40B4-BE49-F238E27FC236}">
                <a16:creationId xmlns:a16="http://schemas.microsoft.com/office/drawing/2014/main" id="{00000000-0008-0000-0000-0000D30A0000}"/>
              </a:ext>
            </a:extLst>
          </xdr:cNvPr>
          <xdr:cNvSpPr>
            <a:spLocks/>
          </xdr:cNvSpPr>
        </xdr:nvSpPr>
        <xdr:spPr bwMode="auto">
          <a:xfrm>
            <a:off x="11118" y="8375"/>
            <a:ext cx="10" cy="7"/>
          </a:xfrm>
          <a:custGeom>
            <a:avLst/>
            <a:gdLst>
              <a:gd name="T0" fmla="*/ 0 w 29"/>
              <a:gd name="T1" fmla="*/ 21 h 21"/>
              <a:gd name="T2" fmla="*/ 6 w 29"/>
              <a:gd name="T3" fmla="*/ 18 h 21"/>
              <a:gd name="T4" fmla="*/ 10 w 29"/>
              <a:gd name="T5" fmla="*/ 14 h 21"/>
              <a:gd name="T6" fmla="*/ 16 w 29"/>
              <a:gd name="T7" fmla="*/ 11 h 21"/>
              <a:gd name="T8" fmla="*/ 20 w 29"/>
              <a:gd name="T9" fmla="*/ 8 h 21"/>
              <a:gd name="T10" fmla="*/ 25 w 29"/>
              <a:gd name="T11" fmla="*/ 4 h 21"/>
              <a:gd name="T12" fmla="*/ 29 w 29"/>
              <a:gd name="T13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9" h="21">
                <a:moveTo>
                  <a:pt x="0" y="21"/>
                </a:moveTo>
                <a:lnTo>
                  <a:pt x="6" y="18"/>
                </a:lnTo>
                <a:lnTo>
                  <a:pt x="10" y="14"/>
                </a:lnTo>
                <a:lnTo>
                  <a:pt x="16" y="11"/>
                </a:lnTo>
                <a:lnTo>
                  <a:pt x="20" y="8"/>
                </a:lnTo>
                <a:lnTo>
                  <a:pt x="25" y="4"/>
                </a:lnTo>
                <a:lnTo>
                  <a:pt x="29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72" name="Line 1748">
            <a:extLst>
              <a:ext uri="{FF2B5EF4-FFF2-40B4-BE49-F238E27FC236}">
                <a16:creationId xmlns:a16="http://schemas.microsoft.com/office/drawing/2014/main" id="{00000000-0008-0000-0000-0000D40A0000}"/>
              </a:ext>
            </a:extLst>
          </xdr:cNvPr>
          <xdr:cNvSpPr>
            <a:spLocks noChangeShapeType="1"/>
          </xdr:cNvSpPr>
        </xdr:nvSpPr>
        <xdr:spPr bwMode="auto">
          <a:xfrm>
            <a:off x="11078" y="839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73" name="Line 1749">
            <a:extLst>
              <a:ext uri="{FF2B5EF4-FFF2-40B4-BE49-F238E27FC236}">
                <a16:creationId xmlns:a16="http://schemas.microsoft.com/office/drawing/2014/main" id="{00000000-0008-0000-0000-0000D5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03" y="8268"/>
            <a:ext cx="224" cy="13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74" name="Freeform 1750">
            <a:extLst>
              <a:ext uri="{FF2B5EF4-FFF2-40B4-BE49-F238E27FC236}">
                <a16:creationId xmlns:a16="http://schemas.microsoft.com/office/drawing/2014/main" id="{00000000-0008-0000-0000-0000D60A0000}"/>
              </a:ext>
            </a:extLst>
          </xdr:cNvPr>
          <xdr:cNvSpPr>
            <a:spLocks/>
          </xdr:cNvSpPr>
        </xdr:nvSpPr>
        <xdr:spPr bwMode="auto">
          <a:xfrm>
            <a:off x="11077" y="8393"/>
            <a:ext cx="1" cy="1"/>
          </a:xfrm>
          <a:custGeom>
            <a:avLst/>
            <a:gdLst>
              <a:gd name="T0" fmla="*/ 0 w 3"/>
              <a:gd name="T1" fmla="*/ 2 h 2"/>
              <a:gd name="T2" fmla="*/ 1 w 3"/>
              <a:gd name="T3" fmla="*/ 2 h 2"/>
              <a:gd name="T4" fmla="*/ 3 w 3"/>
              <a:gd name="T5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2">
                <a:moveTo>
                  <a:pt x="0" y="2"/>
                </a:moveTo>
                <a:lnTo>
                  <a:pt x="1" y="2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75" name="Freeform 1751">
            <a:extLst>
              <a:ext uri="{FF2B5EF4-FFF2-40B4-BE49-F238E27FC236}">
                <a16:creationId xmlns:a16="http://schemas.microsoft.com/office/drawing/2014/main" id="{00000000-0008-0000-0000-0000D70A0000}"/>
              </a:ext>
            </a:extLst>
          </xdr:cNvPr>
          <xdr:cNvSpPr>
            <a:spLocks/>
          </xdr:cNvSpPr>
        </xdr:nvSpPr>
        <xdr:spPr bwMode="auto">
          <a:xfrm>
            <a:off x="11002" y="8444"/>
            <a:ext cx="10" cy="7"/>
          </a:xfrm>
          <a:custGeom>
            <a:avLst/>
            <a:gdLst>
              <a:gd name="T0" fmla="*/ 0 w 30"/>
              <a:gd name="T1" fmla="*/ 20 h 20"/>
              <a:gd name="T2" fmla="*/ 16 w 30"/>
              <a:gd name="T3" fmla="*/ 11 h 20"/>
              <a:gd name="T4" fmla="*/ 30 w 30"/>
              <a:gd name="T5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0" h="20">
                <a:moveTo>
                  <a:pt x="0" y="20"/>
                </a:moveTo>
                <a:lnTo>
                  <a:pt x="16" y="11"/>
                </a:lnTo>
                <a:lnTo>
                  <a:pt x="3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76" name="Freeform 1752">
            <a:extLst>
              <a:ext uri="{FF2B5EF4-FFF2-40B4-BE49-F238E27FC236}">
                <a16:creationId xmlns:a16="http://schemas.microsoft.com/office/drawing/2014/main" id="{00000000-0008-0000-0000-0000D80A0000}"/>
              </a:ext>
            </a:extLst>
          </xdr:cNvPr>
          <xdr:cNvSpPr>
            <a:spLocks/>
          </xdr:cNvSpPr>
        </xdr:nvSpPr>
        <xdr:spPr bwMode="auto">
          <a:xfrm>
            <a:off x="10924" y="8384"/>
            <a:ext cx="97" cy="35"/>
          </a:xfrm>
          <a:custGeom>
            <a:avLst/>
            <a:gdLst>
              <a:gd name="T0" fmla="*/ 0 w 291"/>
              <a:gd name="T1" fmla="*/ 29 h 103"/>
              <a:gd name="T2" fmla="*/ 8 w 291"/>
              <a:gd name="T3" fmla="*/ 25 h 103"/>
              <a:gd name="T4" fmla="*/ 18 w 291"/>
              <a:gd name="T5" fmla="*/ 20 h 103"/>
              <a:gd name="T6" fmla="*/ 28 w 291"/>
              <a:gd name="T7" fmla="*/ 16 h 103"/>
              <a:gd name="T8" fmla="*/ 38 w 291"/>
              <a:gd name="T9" fmla="*/ 13 h 103"/>
              <a:gd name="T10" fmla="*/ 48 w 291"/>
              <a:gd name="T11" fmla="*/ 10 h 103"/>
              <a:gd name="T12" fmla="*/ 60 w 291"/>
              <a:gd name="T13" fmla="*/ 7 h 103"/>
              <a:gd name="T14" fmla="*/ 71 w 291"/>
              <a:gd name="T15" fmla="*/ 5 h 103"/>
              <a:gd name="T16" fmla="*/ 82 w 291"/>
              <a:gd name="T17" fmla="*/ 3 h 103"/>
              <a:gd name="T18" fmla="*/ 94 w 291"/>
              <a:gd name="T19" fmla="*/ 2 h 103"/>
              <a:gd name="T20" fmla="*/ 105 w 291"/>
              <a:gd name="T21" fmla="*/ 2 h 103"/>
              <a:gd name="T22" fmla="*/ 117 w 291"/>
              <a:gd name="T23" fmla="*/ 0 h 103"/>
              <a:gd name="T24" fmla="*/ 130 w 291"/>
              <a:gd name="T25" fmla="*/ 0 h 103"/>
              <a:gd name="T26" fmla="*/ 141 w 291"/>
              <a:gd name="T27" fmla="*/ 2 h 103"/>
              <a:gd name="T28" fmla="*/ 152 w 291"/>
              <a:gd name="T29" fmla="*/ 3 h 103"/>
              <a:gd name="T30" fmla="*/ 164 w 291"/>
              <a:gd name="T31" fmla="*/ 5 h 103"/>
              <a:gd name="T32" fmla="*/ 175 w 291"/>
              <a:gd name="T33" fmla="*/ 6 h 103"/>
              <a:gd name="T34" fmla="*/ 187 w 291"/>
              <a:gd name="T35" fmla="*/ 9 h 103"/>
              <a:gd name="T36" fmla="*/ 197 w 291"/>
              <a:gd name="T37" fmla="*/ 12 h 103"/>
              <a:gd name="T38" fmla="*/ 207 w 291"/>
              <a:gd name="T39" fmla="*/ 15 h 103"/>
              <a:gd name="T40" fmla="*/ 217 w 291"/>
              <a:gd name="T41" fmla="*/ 19 h 103"/>
              <a:gd name="T42" fmla="*/ 227 w 291"/>
              <a:gd name="T43" fmla="*/ 23 h 103"/>
              <a:gd name="T44" fmla="*/ 235 w 291"/>
              <a:gd name="T45" fmla="*/ 27 h 103"/>
              <a:gd name="T46" fmla="*/ 244 w 291"/>
              <a:gd name="T47" fmla="*/ 33 h 103"/>
              <a:gd name="T48" fmla="*/ 252 w 291"/>
              <a:gd name="T49" fmla="*/ 37 h 103"/>
              <a:gd name="T50" fmla="*/ 259 w 291"/>
              <a:gd name="T51" fmla="*/ 43 h 103"/>
              <a:gd name="T52" fmla="*/ 265 w 291"/>
              <a:gd name="T53" fmla="*/ 49 h 103"/>
              <a:gd name="T54" fmla="*/ 271 w 291"/>
              <a:gd name="T55" fmla="*/ 56 h 103"/>
              <a:gd name="T56" fmla="*/ 277 w 291"/>
              <a:gd name="T57" fmla="*/ 62 h 103"/>
              <a:gd name="T58" fmla="*/ 281 w 291"/>
              <a:gd name="T59" fmla="*/ 69 h 103"/>
              <a:gd name="T60" fmla="*/ 284 w 291"/>
              <a:gd name="T61" fmla="*/ 76 h 103"/>
              <a:gd name="T62" fmla="*/ 287 w 291"/>
              <a:gd name="T63" fmla="*/ 82 h 103"/>
              <a:gd name="T64" fmla="*/ 289 w 291"/>
              <a:gd name="T65" fmla="*/ 89 h 103"/>
              <a:gd name="T66" fmla="*/ 291 w 291"/>
              <a:gd name="T67" fmla="*/ 96 h 103"/>
              <a:gd name="T68" fmla="*/ 291 w 291"/>
              <a:gd name="T69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291" h="103">
                <a:moveTo>
                  <a:pt x="0" y="29"/>
                </a:moveTo>
                <a:lnTo>
                  <a:pt x="8" y="25"/>
                </a:lnTo>
                <a:lnTo>
                  <a:pt x="18" y="20"/>
                </a:lnTo>
                <a:lnTo>
                  <a:pt x="28" y="16"/>
                </a:lnTo>
                <a:lnTo>
                  <a:pt x="38" y="13"/>
                </a:lnTo>
                <a:lnTo>
                  <a:pt x="48" y="10"/>
                </a:lnTo>
                <a:lnTo>
                  <a:pt x="60" y="7"/>
                </a:lnTo>
                <a:lnTo>
                  <a:pt x="71" y="5"/>
                </a:lnTo>
                <a:lnTo>
                  <a:pt x="82" y="3"/>
                </a:lnTo>
                <a:lnTo>
                  <a:pt x="94" y="2"/>
                </a:lnTo>
                <a:lnTo>
                  <a:pt x="105" y="2"/>
                </a:lnTo>
                <a:lnTo>
                  <a:pt x="117" y="0"/>
                </a:lnTo>
                <a:lnTo>
                  <a:pt x="130" y="0"/>
                </a:lnTo>
                <a:lnTo>
                  <a:pt x="141" y="2"/>
                </a:lnTo>
                <a:lnTo>
                  <a:pt x="152" y="3"/>
                </a:lnTo>
                <a:lnTo>
                  <a:pt x="164" y="5"/>
                </a:lnTo>
                <a:lnTo>
                  <a:pt x="175" y="6"/>
                </a:lnTo>
                <a:lnTo>
                  <a:pt x="187" y="9"/>
                </a:lnTo>
                <a:lnTo>
                  <a:pt x="197" y="12"/>
                </a:lnTo>
                <a:lnTo>
                  <a:pt x="207" y="15"/>
                </a:lnTo>
                <a:lnTo>
                  <a:pt x="217" y="19"/>
                </a:lnTo>
                <a:lnTo>
                  <a:pt x="227" y="23"/>
                </a:lnTo>
                <a:lnTo>
                  <a:pt x="235" y="27"/>
                </a:lnTo>
                <a:lnTo>
                  <a:pt x="244" y="33"/>
                </a:lnTo>
                <a:lnTo>
                  <a:pt x="252" y="37"/>
                </a:lnTo>
                <a:lnTo>
                  <a:pt x="259" y="43"/>
                </a:lnTo>
                <a:lnTo>
                  <a:pt x="265" y="49"/>
                </a:lnTo>
                <a:lnTo>
                  <a:pt x="271" y="56"/>
                </a:lnTo>
                <a:lnTo>
                  <a:pt x="277" y="62"/>
                </a:lnTo>
                <a:lnTo>
                  <a:pt x="281" y="69"/>
                </a:lnTo>
                <a:lnTo>
                  <a:pt x="284" y="76"/>
                </a:lnTo>
                <a:lnTo>
                  <a:pt x="287" y="82"/>
                </a:lnTo>
                <a:lnTo>
                  <a:pt x="289" y="89"/>
                </a:lnTo>
                <a:lnTo>
                  <a:pt x="291" y="96"/>
                </a:lnTo>
                <a:lnTo>
                  <a:pt x="291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77" name="Line 1753">
            <a:extLst>
              <a:ext uri="{FF2B5EF4-FFF2-40B4-BE49-F238E27FC236}">
                <a16:creationId xmlns:a16="http://schemas.microsoft.com/office/drawing/2014/main" id="{00000000-0008-0000-0000-0000D9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38" y="8326"/>
            <a:ext cx="3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78" name="Freeform 1754">
            <a:extLst>
              <a:ext uri="{FF2B5EF4-FFF2-40B4-BE49-F238E27FC236}">
                <a16:creationId xmlns:a16="http://schemas.microsoft.com/office/drawing/2014/main" id="{00000000-0008-0000-0000-0000DA0A0000}"/>
              </a:ext>
            </a:extLst>
          </xdr:cNvPr>
          <xdr:cNvSpPr>
            <a:spLocks/>
          </xdr:cNvSpPr>
        </xdr:nvSpPr>
        <xdr:spPr bwMode="auto">
          <a:xfrm>
            <a:off x="11127" y="8268"/>
            <a:ext cx="1" cy="1"/>
          </a:xfrm>
          <a:custGeom>
            <a:avLst/>
            <a:gdLst>
              <a:gd name="T0" fmla="*/ 3 w 3"/>
              <a:gd name="T1" fmla="*/ 0 h 1"/>
              <a:gd name="T2" fmla="*/ 2 w 3"/>
              <a:gd name="T3" fmla="*/ 0 h 1"/>
              <a:gd name="T4" fmla="*/ 0 w 3"/>
              <a:gd name="T5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">
                <a:moveTo>
                  <a:pt x="3" y="0"/>
                </a:moveTo>
                <a:lnTo>
                  <a:pt x="2" y="0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79" name="Freeform 1755">
            <a:extLst>
              <a:ext uri="{FF2B5EF4-FFF2-40B4-BE49-F238E27FC236}">
                <a16:creationId xmlns:a16="http://schemas.microsoft.com/office/drawing/2014/main" id="{00000000-0008-0000-0000-0000DB0A0000}"/>
              </a:ext>
            </a:extLst>
          </xdr:cNvPr>
          <xdr:cNvSpPr>
            <a:spLocks/>
          </xdr:cNvSpPr>
        </xdr:nvSpPr>
        <xdr:spPr bwMode="auto">
          <a:xfrm>
            <a:off x="11128" y="8268"/>
            <a:ext cx="1" cy="1"/>
          </a:xfrm>
          <a:custGeom>
            <a:avLst/>
            <a:gdLst>
              <a:gd name="T0" fmla="*/ 0 w 1"/>
              <a:gd name="T1" fmla="*/ 1 h 1"/>
              <a:gd name="T2" fmla="*/ 1 w 1"/>
              <a:gd name="T3" fmla="*/ 1 h 1"/>
              <a:gd name="T4" fmla="*/ 1 w 1"/>
              <a:gd name="T5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1">
                <a:moveTo>
                  <a:pt x="0" y="1"/>
                </a:moveTo>
                <a:lnTo>
                  <a:pt x="1" y="1"/>
                </a:lnTo>
                <a:lnTo>
                  <a:pt x="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80" name="Line 1756">
            <a:extLst>
              <a:ext uri="{FF2B5EF4-FFF2-40B4-BE49-F238E27FC236}">
                <a16:creationId xmlns:a16="http://schemas.microsoft.com/office/drawing/2014/main" id="{00000000-0008-0000-0000-0000DC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114" y="8383"/>
            <a:ext cx="6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1" name="Line 1757">
            <a:extLst>
              <a:ext uri="{FF2B5EF4-FFF2-40B4-BE49-F238E27FC236}">
                <a16:creationId xmlns:a16="http://schemas.microsoft.com/office/drawing/2014/main" id="{00000000-0008-0000-0000-0000DD0A0000}"/>
              </a:ext>
            </a:extLst>
          </xdr:cNvPr>
          <xdr:cNvSpPr>
            <a:spLocks noChangeShapeType="1"/>
          </xdr:cNvSpPr>
        </xdr:nvSpPr>
        <xdr:spPr bwMode="auto">
          <a:xfrm>
            <a:off x="11128" y="8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2" name="Freeform 1758">
            <a:extLst>
              <a:ext uri="{FF2B5EF4-FFF2-40B4-BE49-F238E27FC236}">
                <a16:creationId xmlns:a16="http://schemas.microsoft.com/office/drawing/2014/main" id="{00000000-0008-0000-0000-0000DE0A0000}"/>
              </a:ext>
            </a:extLst>
          </xdr:cNvPr>
          <xdr:cNvSpPr>
            <a:spLocks/>
          </xdr:cNvSpPr>
        </xdr:nvSpPr>
        <xdr:spPr bwMode="auto">
          <a:xfrm>
            <a:off x="11076" y="8394"/>
            <a:ext cx="1" cy="1"/>
          </a:xfrm>
          <a:custGeom>
            <a:avLst/>
            <a:gdLst>
              <a:gd name="T0" fmla="*/ 3 w 3"/>
              <a:gd name="T1" fmla="*/ 0 h 1"/>
              <a:gd name="T2" fmla="*/ 3 w 3"/>
              <a:gd name="T3" fmla="*/ 1 h 1"/>
              <a:gd name="T4" fmla="*/ 1 w 3"/>
              <a:gd name="T5" fmla="*/ 1 h 1"/>
              <a:gd name="T6" fmla="*/ 0 w 3"/>
              <a:gd name="T7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1">
                <a:moveTo>
                  <a:pt x="3" y="0"/>
                </a:moveTo>
                <a:lnTo>
                  <a:pt x="3" y="1"/>
                </a:lnTo>
                <a:lnTo>
                  <a:pt x="1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83" name="Freeform 1759">
            <a:extLst>
              <a:ext uri="{FF2B5EF4-FFF2-40B4-BE49-F238E27FC236}">
                <a16:creationId xmlns:a16="http://schemas.microsoft.com/office/drawing/2014/main" id="{00000000-0008-0000-0000-0000DF0A0000}"/>
              </a:ext>
            </a:extLst>
          </xdr:cNvPr>
          <xdr:cNvSpPr>
            <a:spLocks/>
          </xdr:cNvSpPr>
        </xdr:nvSpPr>
        <xdr:spPr bwMode="auto">
          <a:xfrm>
            <a:off x="11041" y="8319"/>
            <a:ext cx="94" cy="34"/>
          </a:xfrm>
          <a:custGeom>
            <a:avLst/>
            <a:gdLst>
              <a:gd name="T0" fmla="*/ 0 w 281"/>
              <a:gd name="T1" fmla="*/ 22 h 101"/>
              <a:gd name="T2" fmla="*/ 9 w 281"/>
              <a:gd name="T3" fmla="*/ 18 h 101"/>
              <a:gd name="T4" fmla="*/ 19 w 281"/>
              <a:gd name="T5" fmla="*/ 14 h 101"/>
              <a:gd name="T6" fmla="*/ 29 w 281"/>
              <a:gd name="T7" fmla="*/ 11 h 101"/>
              <a:gd name="T8" fmla="*/ 40 w 281"/>
              <a:gd name="T9" fmla="*/ 8 h 101"/>
              <a:gd name="T10" fmla="*/ 50 w 281"/>
              <a:gd name="T11" fmla="*/ 5 h 101"/>
              <a:gd name="T12" fmla="*/ 62 w 281"/>
              <a:gd name="T13" fmla="*/ 2 h 101"/>
              <a:gd name="T14" fmla="*/ 73 w 281"/>
              <a:gd name="T15" fmla="*/ 1 h 101"/>
              <a:gd name="T16" fmla="*/ 84 w 281"/>
              <a:gd name="T17" fmla="*/ 0 h 101"/>
              <a:gd name="T18" fmla="*/ 97 w 281"/>
              <a:gd name="T19" fmla="*/ 0 h 101"/>
              <a:gd name="T20" fmla="*/ 109 w 281"/>
              <a:gd name="T21" fmla="*/ 0 h 101"/>
              <a:gd name="T22" fmla="*/ 120 w 281"/>
              <a:gd name="T23" fmla="*/ 0 h 101"/>
              <a:gd name="T24" fmla="*/ 132 w 281"/>
              <a:gd name="T25" fmla="*/ 0 h 101"/>
              <a:gd name="T26" fmla="*/ 143 w 281"/>
              <a:gd name="T27" fmla="*/ 1 h 101"/>
              <a:gd name="T28" fmla="*/ 154 w 281"/>
              <a:gd name="T29" fmla="*/ 2 h 101"/>
              <a:gd name="T30" fmla="*/ 166 w 281"/>
              <a:gd name="T31" fmla="*/ 4 h 101"/>
              <a:gd name="T32" fmla="*/ 177 w 281"/>
              <a:gd name="T33" fmla="*/ 7 h 101"/>
              <a:gd name="T34" fmla="*/ 187 w 281"/>
              <a:gd name="T35" fmla="*/ 10 h 101"/>
              <a:gd name="T36" fmla="*/ 199 w 281"/>
              <a:gd name="T37" fmla="*/ 14 h 101"/>
              <a:gd name="T38" fmla="*/ 209 w 281"/>
              <a:gd name="T39" fmla="*/ 17 h 101"/>
              <a:gd name="T40" fmla="*/ 217 w 281"/>
              <a:gd name="T41" fmla="*/ 21 h 101"/>
              <a:gd name="T42" fmla="*/ 227 w 281"/>
              <a:gd name="T43" fmla="*/ 25 h 101"/>
              <a:gd name="T44" fmla="*/ 236 w 281"/>
              <a:gd name="T45" fmla="*/ 31 h 101"/>
              <a:gd name="T46" fmla="*/ 243 w 281"/>
              <a:gd name="T47" fmla="*/ 37 h 101"/>
              <a:gd name="T48" fmla="*/ 250 w 281"/>
              <a:gd name="T49" fmla="*/ 42 h 101"/>
              <a:gd name="T50" fmla="*/ 257 w 281"/>
              <a:gd name="T51" fmla="*/ 48 h 101"/>
              <a:gd name="T52" fmla="*/ 263 w 281"/>
              <a:gd name="T53" fmla="*/ 54 h 101"/>
              <a:gd name="T54" fmla="*/ 267 w 281"/>
              <a:gd name="T55" fmla="*/ 61 h 101"/>
              <a:gd name="T56" fmla="*/ 271 w 281"/>
              <a:gd name="T57" fmla="*/ 67 h 101"/>
              <a:gd name="T58" fmla="*/ 276 w 281"/>
              <a:gd name="T59" fmla="*/ 74 h 101"/>
              <a:gd name="T60" fmla="*/ 279 w 281"/>
              <a:gd name="T61" fmla="*/ 81 h 101"/>
              <a:gd name="T62" fmla="*/ 280 w 281"/>
              <a:gd name="T63" fmla="*/ 88 h 101"/>
              <a:gd name="T64" fmla="*/ 281 w 281"/>
              <a:gd name="T65" fmla="*/ 94 h 101"/>
              <a:gd name="T66" fmla="*/ 281 w 281"/>
              <a:gd name="T67" fmla="*/ 101 h 10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281" h="101">
                <a:moveTo>
                  <a:pt x="0" y="22"/>
                </a:moveTo>
                <a:lnTo>
                  <a:pt x="9" y="18"/>
                </a:lnTo>
                <a:lnTo>
                  <a:pt x="19" y="14"/>
                </a:lnTo>
                <a:lnTo>
                  <a:pt x="29" y="11"/>
                </a:lnTo>
                <a:lnTo>
                  <a:pt x="40" y="8"/>
                </a:lnTo>
                <a:lnTo>
                  <a:pt x="50" y="5"/>
                </a:lnTo>
                <a:lnTo>
                  <a:pt x="62" y="2"/>
                </a:lnTo>
                <a:lnTo>
                  <a:pt x="73" y="1"/>
                </a:lnTo>
                <a:lnTo>
                  <a:pt x="84" y="0"/>
                </a:lnTo>
                <a:lnTo>
                  <a:pt x="97" y="0"/>
                </a:lnTo>
                <a:lnTo>
                  <a:pt x="109" y="0"/>
                </a:lnTo>
                <a:lnTo>
                  <a:pt x="120" y="0"/>
                </a:lnTo>
                <a:lnTo>
                  <a:pt x="132" y="0"/>
                </a:lnTo>
                <a:lnTo>
                  <a:pt x="143" y="1"/>
                </a:lnTo>
                <a:lnTo>
                  <a:pt x="154" y="2"/>
                </a:lnTo>
                <a:lnTo>
                  <a:pt x="166" y="4"/>
                </a:lnTo>
                <a:lnTo>
                  <a:pt x="177" y="7"/>
                </a:lnTo>
                <a:lnTo>
                  <a:pt x="187" y="10"/>
                </a:lnTo>
                <a:lnTo>
                  <a:pt x="199" y="14"/>
                </a:lnTo>
                <a:lnTo>
                  <a:pt x="209" y="17"/>
                </a:lnTo>
                <a:lnTo>
                  <a:pt x="217" y="21"/>
                </a:lnTo>
                <a:lnTo>
                  <a:pt x="227" y="25"/>
                </a:lnTo>
                <a:lnTo>
                  <a:pt x="236" y="31"/>
                </a:lnTo>
                <a:lnTo>
                  <a:pt x="243" y="37"/>
                </a:lnTo>
                <a:lnTo>
                  <a:pt x="250" y="42"/>
                </a:lnTo>
                <a:lnTo>
                  <a:pt x="257" y="48"/>
                </a:lnTo>
                <a:lnTo>
                  <a:pt x="263" y="54"/>
                </a:lnTo>
                <a:lnTo>
                  <a:pt x="267" y="61"/>
                </a:lnTo>
                <a:lnTo>
                  <a:pt x="271" y="67"/>
                </a:lnTo>
                <a:lnTo>
                  <a:pt x="276" y="74"/>
                </a:lnTo>
                <a:lnTo>
                  <a:pt x="279" y="81"/>
                </a:lnTo>
                <a:lnTo>
                  <a:pt x="280" y="88"/>
                </a:lnTo>
                <a:lnTo>
                  <a:pt x="281" y="94"/>
                </a:lnTo>
                <a:lnTo>
                  <a:pt x="281" y="10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84" name="Freeform 1760">
            <a:extLst>
              <a:ext uri="{FF2B5EF4-FFF2-40B4-BE49-F238E27FC236}">
                <a16:creationId xmlns:a16="http://schemas.microsoft.com/office/drawing/2014/main" id="{00000000-0008-0000-0000-0000E00A0000}"/>
              </a:ext>
            </a:extLst>
          </xdr:cNvPr>
          <xdr:cNvSpPr>
            <a:spLocks/>
          </xdr:cNvSpPr>
        </xdr:nvSpPr>
        <xdr:spPr bwMode="auto">
          <a:xfrm>
            <a:off x="11111" y="8382"/>
            <a:ext cx="7" cy="4"/>
          </a:xfrm>
          <a:custGeom>
            <a:avLst/>
            <a:gdLst>
              <a:gd name="T0" fmla="*/ 0 w 22"/>
              <a:gd name="T1" fmla="*/ 12 h 12"/>
              <a:gd name="T2" fmla="*/ 5 w 22"/>
              <a:gd name="T3" fmla="*/ 9 h 12"/>
              <a:gd name="T4" fmla="*/ 11 w 22"/>
              <a:gd name="T5" fmla="*/ 6 h 12"/>
              <a:gd name="T6" fmla="*/ 17 w 22"/>
              <a:gd name="T7" fmla="*/ 3 h 12"/>
              <a:gd name="T8" fmla="*/ 22 w 22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2" h="12">
                <a:moveTo>
                  <a:pt x="0" y="12"/>
                </a:moveTo>
                <a:lnTo>
                  <a:pt x="5" y="9"/>
                </a:lnTo>
                <a:lnTo>
                  <a:pt x="11" y="6"/>
                </a:lnTo>
                <a:lnTo>
                  <a:pt x="17" y="3"/>
                </a:lnTo>
                <a:lnTo>
                  <a:pt x="2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85" name="Line 1761">
            <a:extLst>
              <a:ext uri="{FF2B5EF4-FFF2-40B4-BE49-F238E27FC236}">
                <a16:creationId xmlns:a16="http://schemas.microsoft.com/office/drawing/2014/main" id="{00000000-0008-0000-0000-0000E1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108" y="8385"/>
            <a:ext cx="6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6" name="Freeform 1762">
            <a:extLst>
              <a:ext uri="{FF2B5EF4-FFF2-40B4-BE49-F238E27FC236}">
                <a16:creationId xmlns:a16="http://schemas.microsoft.com/office/drawing/2014/main" id="{00000000-0008-0000-0000-0000E20A0000}"/>
              </a:ext>
            </a:extLst>
          </xdr:cNvPr>
          <xdr:cNvSpPr>
            <a:spLocks/>
          </xdr:cNvSpPr>
        </xdr:nvSpPr>
        <xdr:spPr bwMode="auto">
          <a:xfrm>
            <a:off x="10891" y="8398"/>
            <a:ext cx="12" cy="5"/>
          </a:xfrm>
          <a:custGeom>
            <a:avLst/>
            <a:gdLst>
              <a:gd name="T0" fmla="*/ 0 w 37"/>
              <a:gd name="T1" fmla="*/ 16 h 16"/>
              <a:gd name="T2" fmla="*/ 3 w 37"/>
              <a:gd name="T3" fmla="*/ 15 h 16"/>
              <a:gd name="T4" fmla="*/ 14 w 37"/>
              <a:gd name="T5" fmla="*/ 10 h 16"/>
              <a:gd name="T6" fmla="*/ 26 w 37"/>
              <a:gd name="T7" fmla="*/ 6 h 16"/>
              <a:gd name="T8" fmla="*/ 37 w 37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" h="16">
                <a:moveTo>
                  <a:pt x="0" y="16"/>
                </a:moveTo>
                <a:lnTo>
                  <a:pt x="3" y="15"/>
                </a:lnTo>
                <a:lnTo>
                  <a:pt x="14" y="10"/>
                </a:lnTo>
                <a:lnTo>
                  <a:pt x="26" y="6"/>
                </a:lnTo>
                <a:lnTo>
                  <a:pt x="3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87" name="Line 1763">
            <a:extLst>
              <a:ext uri="{FF2B5EF4-FFF2-40B4-BE49-F238E27FC236}">
                <a16:creationId xmlns:a16="http://schemas.microsoft.com/office/drawing/2014/main" id="{00000000-0008-0000-0000-0000E3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49" y="838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8" name="Line 1764">
            <a:extLst>
              <a:ext uri="{FF2B5EF4-FFF2-40B4-BE49-F238E27FC236}">
                <a16:creationId xmlns:a16="http://schemas.microsoft.com/office/drawing/2014/main" id="{00000000-0008-0000-0000-0000E4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5" y="8437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89" name="Freeform 1765">
            <a:extLst>
              <a:ext uri="{FF2B5EF4-FFF2-40B4-BE49-F238E27FC236}">
                <a16:creationId xmlns:a16="http://schemas.microsoft.com/office/drawing/2014/main" id="{00000000-0008-0000-0000-0000E50A0000}"/>
              </a:ext>
            </a:extLst>
          </xdr:cNvPr>
          <xdr:cNvSpPr>
            <a:spLocks/>
          </xdr:cNvSpPr>
        </xdr:nvSpPr>
        <xdr:spPr bwMode="auto">
          <a:xfrm>
            <a:off x="11016" y="8440"/>
            <a:ext cx="2" cy="2"/>
          </a:xfrm>
          <a:custGeom>
            <a:avLst/>
            <a:gdLst>
              <a:gd name="T0" fmla="*/ 0 w 4"/>
              <a:gd name="T1" fmla="*/ 7 h 7"/>
              <a:gd name="T2" fmla="*/ 3 w 4"/>
              <a:gd name="T3" fmla="*/ 3 h 7"/>
              <a:gd name="T4" fmla="*/ 4 w 4"/>
              <a:gd name="T5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7">
                <a:moveTo>
                  <a:pt x="0" y="7"/>
                </a:moveTo>
                <a:lnTo>
                  <a:pt x="3" y="3"/>
                </a:lnTo>
                <a:lnTo>
                  <a:pt x="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90" name="Line 1766">
            <a:extLst>
              <a:ext uri="{FF2B5EF4-FFF2-40B4-BE49-F238E27FC236}">
                <a16:creationId xmlns:a16="http://schemas.microsoft.com/office/drawing/2014/main" id="{00000000-0008-0000-0000-0000E6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5" y="844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91" name="Freeform 1767">
            <a:extLst>
              <a:ext uri="{FF2B5EF4-FFF2-40B4-BE49-F238E27FC236}">
                <a16:creationId xmlns:a16="http://schemas.microsoft.com/office/drawing/2014/main" id="{00000000-0008-0000-0000-0000E70A0000}"/>
              </a:ext>
            </a:extLst>
          </xdr:cNvPr>
          <xdr:cNvSpPr>
            <a:spLocks/>
          </xdr:cNvSpPr>
        </xdr:nvSpPr>
        <xdr:spPr bwMode="auto">
          <a:xfrm>
            <a:off x="11128" y="8365"/>
            <a:ext cx="8" cy="11"/>
          </a:xfrm>
          <a:custGeom>
            <a:avLst/>
            <a:gdLst>
              <a:gd name="T0" fmla="*/ 0 w 23"/>
              <a:gd name="T1" fmla="*/ 34 h 34"/>
              <a:gd name="T2" fmla="*/ 10 w 23"/>
              <a:gd name="T3" fmla="*/ 23 h 34"/>
              <a:gd name="T4" fmla="*/ 19 w 23"/>
              <a:gd name="T5" fmla="*/ 11 h 34"/>
              <a:gd name="T6" fmla="*/ 23 w 23"/>
              <a:gd name="T7" fmla="*/ 0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3" h="34">
                <a:moveTo>
                  <a:pt x="0" y="34"/>
                </a:moveTo>
                <a:lnTo>
                  <a:pt x="10" y="23"/>
                </a:lnTo>
                <a:lnTo>
                  <a:pt x="19" y="11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92" name="Freeform 1768">
            <a:extLst>
              <a:ext uri="{FF2B5EF4-FFF2-40B4-BE49-F238E27FC236}">
                <a16:creationId xmlns:a16="http://schemas.microsoft.com/office/drawing/2014/main" id="{00000000-0008-0000-0000-0000E80A0000}"/>
              </a:ext>
            </a:extLst>
          </xdr:cNvPr>
          <xdr:cNvSpPr>
            <a:spLocks/>
          </xdr:cNvSpPr>
        </xdr:nvSpPr>
        <xdr:spPr bwMode="auto">
          <a:xfrm>
            <a:off x="11013" y="8439"/>
            <a:ext cx="2" cy="2"/>
          </a:xfrm>
          <a:custGeom>
            <a:avLst/>
            <a:gdLst>
              <a:gd name="T0" fmla="*/ 0 w 7"/>
              <a:gd name="T1" fmla="*/ 7 h 7"/>
              <a:gd name="T2" fmla="*/ 4 w 7"/>
              <a:gd name="T3" fmla="*/ 3 h 7"/>
              <a:gd name="T4" fmla="*/ 7 w 7"/>
              <a:gd name="T5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7">
                <a:moveTo>
                  <a:pt x="0" y="7"/>
                </a:moveTo>
                <a:lnTo>
                  <a:pt x="4" y="3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93" name="Freeform 1769">
            <a:extLst>
              <a:ext uri="{FF2B5EF4-FFF2-40B4-BE49-F238E27FC236}">
                <a16:creationId xmlns:a16="http://schemas.microsoft.com/office/drawing/2014/main" id="{00000000-0008-0000-0000-0000E90A0000}"/>
              </a:ext>
            </a:extLst>
          </xdr:cNvPr>
          <xdr:cNvSpPr>
            <a:spLocks/>
          </xdr:cNvSpPr>
        </xdr:nvSpPr>
        <xdr:spPr bwMode="auto">
          <a:xfrm>
            <a:off x="11128" y="8359"/>
            <a:ext cx="7" cy="16"/>
          </a:xfrm>
          <a:custGeom>
            <a:avLst/>
            <a:gdLst>
              <a:gd name="T0" fmla="*/ 0 w 21"/>
              <a:gd name="T1" fmla="*/ 49 h 49"/>
              <a:gd name="T2" fmla="*/ 3 w 21"/>
              <a:gd name="T3" fmla="*/ 46 h 49"/>
              <a:gd name="T4" fmla="*/ 6 w 21"/>
              <a:gd name="T5" fmla="*/ 42 h 49"/>
              <a:gd name="T6" fmla="*/ 10 w 21"/>
              <a:gd name="T7" fmla="*/ 37 h 49"/>
              <a:gd name="T8" fmla="*/ 11 w 21"/>
              <a:gd name="T9" fmla="*/ 33 h 49"/>
              <a:gd name="T10" fmla="*/ 14 w 21"/>
              <a:gd name="T11" fmla="*/ 29 h 49"/>
              <a:gd name="T12" fmla="*/ 17 w 21"/>
              <a:gd name="T13" fmla="*/ 25 h 49"/>
              <a:gd name="T14" fmla="*/ 19 w 21"/>
              <a:gd name="T15" fmla="*/ 20 h 49"/>
              <a:gd name="T16" fmla="*/ 20 w 21"/>
              <a:gd name="T17" fmla="*/ 16 h 49"/>
              <a:gd name="T18" fmla="*/ 20 w 21"/>
              <a:gd name="T19" fmla="*/ 12 h 49"/>
              <a:gd name="T20" fmla="*/ 21 w 21"/>
              <a:gd name="T21" fmla="*/ 8 h 49"/>
              <a:gd name="T22" fmla="*/ 21 w 21"/>
              <a:gd name="T23" fmla="*/ 3 h 49"/>
              <a:gd name="T24" fmla="*/ 21 w 21"/>
              <a:gd name="T25" fmla="*/ 0 h 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21" h="49">
                <a:moveTo>
                  <a:pt x="0" y="49"/>
                </a:moveTo>
                <a:lnTo>
                  <a:pt x="3" y="46"/>
                </a:lnTo>
                <a:lnTo>
                  <a:pt x="6" y="42"/>
                </a:lnTo>
                <a:lnTo>
                  <a:pt x="10" y="37"/>
                </a:lnTo>
                <a:lnTo>
                  <a:pt x="11" y="33"/>
                </a:lnTo>
                <a:lnTo>
                  <a:pt x="14" y="29"/>
                </a:lnTo>
                <a:lnTo>
                  <a:pt x="17" y="25"/>
                </a:lnTo>
                <a:lnTo>
                  <a:pt x="19" y="20"/>
                </a:lnTo>
                <a:lnTo>
                  <a:pt x="20" y="16"/>
                </a:lnTo>
                <a:lnTo>
                  <a:pt x="20" y="12"/>
                </a:lnTo>
                <a:lnTo>
                  <a:pt x="21" y="8"/>
                </a:lnTo>
                <a:lnTo>
                  <a:pt x="21" y="3"/>
                </a:lnTo>
                <a:lnTo>
                  <a:pt x="2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94" name="Line 1770">
            <a:extLst>
              <a:ext uri="{FF2B5EF4-FFF2-40B4-BE49-F238E27FC236}">
                <a16:creationId xmlns:a16="http://schemas.microsoft.com/office/drawing/2014/main" id="{00000000-0008-0000-0000-0000EA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4" y="844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95" name="Line 1771">
            <a:extLst>
              <a:ext uri="{FF2B5EF4-FFF2-40B4-BE49-F238E27FC236}">
                <a16:creationId xmlns:a16="http://schemas.microsoft.com/office/drawing/2014/main" id="{00000000-0008-0000-0000-0000EB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2" y="844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96" name="Line 1772">
            <a:extLst>
              <a:ext uri="{FF2B5EF4-FFF2-40B4-BE49-F238E27FC236}">
                <a16:creationId xmlns:a16="http://schemas.microsoft.com/office/drawing/2014/main" id="{00000000-0008-0000-0000-0000EC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0" y="8442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797" name="Freeform 1773">
            <a:extLst>
              <a:ext uri="{FF2B5EF4-FFF2-40B4-BE49-F238E27FC236}">
                <a16:creationId xmlns:a16="http://schemas.microsoft.com/office/drawing/2014/main" id="{00000000-0008-0000-0000-0000ED0A0000}"/>
              </a:ext>
            </a:extLst>
          </xdr:cNvPr>
          <xdr:cNvSpPr>
            <a:spLocks/>
          </xdr:cNvSpPr>
        </xdr:nvSpPr>
        <xdr:spPr bwMode="auto">
          <a:xfrm>
            <a:off x="11013" y="8444"/>
            <a:ext cx="1" cy="1"/>
          </a:xfrm>
          <a:custGeom>
            <a:avLst/>
            <a:gdLst>
              <a:gd name="T0" fmla="*/ 3 w 3"/>
              <a:gd name="T1" fmla="*/ 2 w 3"/>
              <a:gd name="T2" fmla="*/ 0 w 3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3">
                <a:moveTo>
                  <a:pt x="3" y="0"/>
                </a:move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98" name="Freeform 1774">
            <a:extLst>
              <a:ext uri="{FF2B5EF4-FFF2-40B4-BE49-F238E27FC236}">
                <a16:creationId xmlns:a16="http://schemas.microsoft.com/office/drawing/2014/main" id="{00000000-0008-0000-0000-0000EE0A0000}"/>
              </a:ext>
            </a:extLst>
          </xdr:cNvPr>
          <xdr:cNvSpPr>
            <a:spLocks/>
          </xdr:cNvSpPr>
        </xdr:nvSpPr>
        <xdr:spPr bwMode="auto">
          <a:xfrm>
            <a:off x="10996" y="8448"/>
            <a:ext cx="8" cy="4"/>
          </a:xfrm>
          <a:custGeom>
            <a:avLst/>
            <a:gdLst>
              <a:gd name="T0" fmla="*/ 0 w 24"/>
              <a:gd name="T1" fmla="*/ 12 h 12"/>
              <a:gd name="T2" fmla="*/ 5 w 24"/>
              <a:gd name="T3" fmla="*/ 9 h 12"/>
              <a:gd name="T4" fmla="*/ 12 w 24"/>
              <a:gd name="T5" fmla="*/ 6 h 12"/>
              <a:gd name="T6" fmla="*/ 18 w 24"/>
              <a:gd name="T7" fmla="*/ 3 h 12"/>
              <a:gd name="T8" fmla="*/ 24 w 24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2">
                <a:moveTo>
                  <a:pt x="0" y="12"/>
                </a:moveTo>
                <a:lnTo>
                  <a:pt x="5" y="9"/>
                </a:lnTo>
                <a:lnTo>
                  <a:pt x="12" y="6"/>
                </a:lnTo>
                <a:lnTo>
                  <a:pt x="18" y="3"/>
                </a:lnTo>
                <a:lnTo>
                  <a:pt x="2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799" name="Freeform 1775">
            <a:extLst>
              <a:ext uri="{FF2B5EF4-FFF2-40B4-BE49-F238E27FC236}">
                <a16:creationId xmlns:a16="http://schemas.microsoft.com/office/drawing/2014/main" id="{00000000-0008-0000-0000-0000EF0A0000}"/>
              </a:ext>
            </a:extLst>
          </xdr:cNvPr>
          <xdr:cNvSpPr>
            <a:spLocks/>
          </xdr:cNvSpPr>
        </xdr:nvSpPr>
        <xdr:spPr bwMode="auto">
          <a:xfrm>
            <a:off x="11106" y="8386"/>
            <a:ext cx="5" cy="1"/>
          </a:xfrm>
          <a:custGeom>
            <a:avLst/>
            <a:gdLst>
              <a:gd name="T0" fmla="*/ 0 w 15"/>
              <a:gd name="T1" fmla="*/ 4 h 4"/>
              <a:gd name="T2" fmla="*/ 7 w 15"/>
              <a:gd name="T3" fmla="*/ 2 h 4"/>
              <a:gd name="T4" fmla="*/ 15 w 15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5" h="4">
                <a:moveTo>
                  <a:pt x="0" y="4"/>
                </a:moveTo>
                <a:lnTo>
                  <a:pt x="7" y="2"/>
                </a:lnTo>
                <a:lnTo>
                  <a:pt x="1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00" name="Freeform 1776">
            <a:extLst>
              <a:ext uri="{FF2B5EF4-FFF2-40B4-BE49-F238E27FC236}">
                <a16:creationId xmlns:a16="http://schemas.microsoft.com/office/drawing/2014/main" id="{00000000-0008-0000-0000-0000F00A0000}"/>
              </a:ext>
            </a:extLst>
          </xdr:cNvPr>
          <xdr:cNvSpPr>
            <a:spLocks/>
          </xdr:cNvSpPr>
        </xdr:nvSpPr>
        <xdr:spPr bwMode="auto">
          <a:xfrm>
            <a:off x="10992" y="8452"/>
            <a:ext cx="4" cy="1"/>
          </a:xfrm>
          <a:custGeom>
            <a:avLst/>
            <a:gdLst>
              <a:gd name="T0" fmla="*/ 0 w 13"/>
              <a:gd name="T1" fmla="*/ 4 h 4"/>
              <a:gd name="T2" fmla="*/ 7 w 13"/>
              <a:gd name="T3" fmla="*/ 3 h 4"/>
              <a:gd name="T4" fmla="*/ 13 w 13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4"/>
                </a:moveTo>
                <a:lnTo>
                  <a:pt x="7" y="3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01" name="Line 1777">
            <a:extLst>
              <a:ext uri="{FF2B5EF4-FFF2-40B4-BE49-F238E27FC236}">
                <a16:creationId xmlns:a16="http://schemas.microsoft.com/office/drawing/2014/main" id="{00000000-0008-0000-0000-0000F1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8" y="843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02" name="Freeform 1778">
            <a:extLst>
              <a:ext uri="{FF2B5EF4-FFF2-40B4-BE49-F238E27FC236}">
                <a16:creationId xmlns:a16="http://schemas.microsoft.com/office/drawing/2014/main" id="{00000000-0008-0000-0000-0000F20A0000}"/>
              </a:ext>
            </a:extLst>
          </xdr:cNvPr>
          <xdr:cNvSpPr>
            <a:spLocks/>
          </xdr:cNvSpPr>
        </xdr:nvSpPr>
        <xdr:spPr bwMode="auto">
          <a:xfrm>
            <a:off x="11019" y="8435"/>
            <a:ext cx="1" cy="2"/>
          </a:xfrm>
          <a:custGeom>
            <a:avLst/>
            <a:gdLst>
              <a:gd name="T0" fmla="*/ 1 w 1"/>
              <a:gd name="T1" fmla="*/ 0 h 5"/>
              <a:gd name="T2" fmla="*/ 1 w 1"/>
              <a:gd name="T3" fmla="*/ 1 h 5"/>
              <a:gd name="T4" fmla="*/ 0 w 1"/>
              <a:gd name="T5" fmla="*/ 2 h 5"/>
              <a:gd name="T6" fmla="*/ 0 w 1"/>
              <a:gd name="T7" fmla="*/ 4 h 5"/>
              <a:gd name="T8" fmla="*/ 0 w 1"/>
              <a:gd name="T9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" h="5">
                <a:moveTo>
                  <a:pt x="1" y="0"/>
                </a:moveTo>
                <a:lnTo>
                  <a:pt x="1" y="1"/>
                </a:lnTo>
                <a:lnTo>
                  <a:pt x="0" y="2"/>
                </a:lnTo>
                <a:lnTo>
                  <a:pt x="0" y="4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03" name="Freeform 1779">
            <a:extLst>
              <a:ext uri="{FF2B5EF4-FFF2-40B4-BE49-F238E27FC236}">
                <a16:creationId xmlns:a16="http://schemas.microsoft.com/office/drawing/2014/main" id="{00000000-0008-0000-0000-0000F30A0000}"/>
              </a:ext>
            </a:extLst>
          </xdr:cNvPr>
          <xdr:cNvSpPr>
            <a:spLocks/>
          </xdr:cNvSpPr>
        </xdr:nvSpPr>
        <xdr:spPr bwMode="auto">
          <a:xfrm>
            <a:off x="11019" y="8355"/>
            <a:ext cx="2" cy="5"/>
          </a:xfrm>
          <a:custGeom>
            <a:avLst/>
            <a:gdLst>
              <a:gd name="T0" fmla="*/ 4 w 4"/>
              <a:gd name="T1" fmla="*/ 0 h 17"/>
              <a:gd name="T2" fmla="*/ 2 w 4"/>
              <a:gd name="T3" fmla="*/ 2 h 17"/>
              <a:gd name="T4" fmla="*/ 0 w 4"/>
              <a:gd name="T5" fmla="*/ 17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17">
                <a:moveTo>
                  <a:pt x="4" y="0"/>
                </a:moveTo>
                <a:lnTo>
                  <a:pt x="2" y="2"/>
                </a:lnTo>
                <a:lnTo>
                  <a:pt x="0" y="1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04" name="Line 1780">
            <a:extLst>
              <a:ext uri="{FF2B5EF4-FFF2-40B4-BE49-F238E27FC236}">
                <a16:creationId xmlns:a16="http://schemas.microsoft.com/office/drawing/2014/main" id="{00000000-0008-0000-0000-0000F4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7" y="8434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05" name="Line 1781">
            <a:extLst>
              <a:ext uri="{FF2B5EF4-FFF2-40B4-BE49-F238E27FC236}">
                <a16:creationId xmlns:a16="http://schemas.microsoft.com/office/drawing/2014/main" id="{00000000-0008-0000-0000-0000F5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18" y="844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06" name="Line 1782">
            <a:extLst>
              <a:ext uri="{FF2B5EF4-FFF2-40B4-BE49-F238E27FC236}">
                <a16:creationId xmlns:a16="http://schemas.microsoft.com/office/drawing/2014/main" id="{00000000-0008-0000-0000-0000F60A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6" y="843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07" name="Freeform 1783">
            <a:extLst>
              <a:ext uri="{FF2B5EF4-FFF2-40B4-BE49-F238E27FC236}">
                <a16:creationId xmlns:a16="http://schemas.microsoft.com/office/drawing/2014/main" id="{00000000-0008-0000-0000-0000F70A0000}"/>
              </a:ext>
            </a:extLst>
          </xdr:cNvPr>
          <xdr:cNvSpPr>
            <a:spLocks/>
          </xdr:cNvSpPr>
        </xdr:nvSpPr>
        <xdr:spPr bwMode="auto">
          <a:xfrm>
            <a:off x="12505" y="11787"/>
            <a:ext cx="15" cy="2"/>
          </a:xfrm>
          <a:custGeom>
            <a:avLst/>
            <a:gdLst>
              <a:gd name="T0" fmla="*/ 0 w 47"/>
              <a:gd name="T1" fmla="*/ 6 h 6"/>
              <a:gd name="T2" fmla="*/ 12 w 47"/>
              <a:gd name="T3" fmla="*/ 6 h 6"/>
              <a:gd name="T4" fmla="*/ 24 w 47"/>
              <a:gd name="T5" fmla="*/ 4 h 6"/>
              <a:gd name="T6" fmla="*/ 35 w 47"/>
              <a:gd name="T7" fmla="*/ 3 h 6"/>
              <a:gd name="T8" fmla="*/ 47 w 47"/>
              <a:gd name="T9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6">
                <a:moveTo>
                  <a:pt x="0" y="6"/>
                </a:moveTo>
                <a:lnTo>
                  <a:pt x="12" y="6"/>
                </a:lnTo>
                <a:lnTo>
                  <a:pt x="24" y="4"/>
                </a:lnTo>
                <a:lnTo>
                  <a:pt x="35" y="3"/>
                </a:lnTo>
                <a:lnTo>
                  <a:pt x="4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08" name="Freeform 1784">
            <a:extLst>
              <a:ext uri="{FF2B5EF4-FFF2-40B4-BE49-F238E27FC236}">
                <a16:creationId xmlns:a16="http://schemas.microsoft.com/office/drawing/2014/main" id="{00000000-0008-0000-0000-0000F80A0000}"/>
              </a:ext>
            </a:extLst>
          </xdr:cNvPr>
          <xdr:cNvSpPr>
            <a:spLocks/>
          </xdr:cNvSpPr>
        </xdr:nvSpPr>
        <xdr:spPr bwMode="auto">
          <a:xfrm>
            <a:off x="10907" y="8394"/>
            <a:ext cx="17" cy="18"/>
          </a:xfrm>
          <a:custGeom>
            <a:avLst/>
            <a:gdLst>
              <a:gd name="T0" fmla="*/ 0 w 49"/>
              <a:gd name="T1" fmla="*/ 55 h 55"/>
              <a:gd name="T2" fmla="*/ 0 w 49"/>
              <a:gd name="T3" fmla="*/ 54 h 55"/>
              <a:gd name="T4" fmla="*/ 3 w 49"/>
              <a:gd name="T5" fmla="*/ 47 h 55"/>
              <a:gd name="T6" fmla="*/ 6 w 49"/>
              <a:gd name="T7" fmla="*/ 41 h 55"/>
              <a:gd name="T8" fmla="*/ 10 w 49"/>
              <a:gd name="T9" fmla="*/ 34 h 55"/>
              <a:gd name="T10" fmla="*/ 14 w 49"/>
              <a:gd name="T11" fmla="*/ 28 h 55"/>
              <a:gd name="T12" fmla="*/ 20 w 49"/>
              <a:gd name="T13" fmla="*/ 23 h 55"/>
              <a:gd name="T14" fmla="*/ 27 w 49"/>
              <a:gd name="T15" fmla="*/ 16 h 55"/>
              <a:gd name="T16" fmla="*/ 33 w 49"/>
              <a:gd name="T17" fmla="*/ 11 h 55"/>
              <a:gd name="T18" fmla="*/ 42 w 49"/>
              <a:gd name="T19" fmla="*/ 6 h 55"/>
              <a:gd name="T20" fmla="*/ 49 w 49"/>
              <a:gd name="T21" fmla="*/ 0 h 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49" h="55">
                <a:moveTo>
                  <a:pt x="0" y="55"/>
                </a:moveTo>
                <a:lnTo>
                  <a:pt x="0" y="54"/>
                </a:lnTo>
                <a:lnTo>
                  <a:pt x="3" y="47"/>
                </a:lnTo>
                <a:lnTo>
                  <a:pt x="6" y="41"/>
                </a:lnTo>
                <a:lnTo>
                  <a:pt x="10" y="34"/>
                </a:lnTo>
                <a:lnTo>
                  <a:pt x="14" y="28"/>
                </a:lnTo>
                <a:lnTo>
                  <a:pt x="20" y="23"/>
                </a:lnTo>
                <a:lnTo>
                  <a:pt x="27" y="16"/>
                </a:lnTo>
                <a:lnTo>
                  <a:pt x="33" y="11"/>
                </a:lnTo>
                <a:lnTo>
                  <a:pt x="42" y="6"/>
                </a:lnTo>
                <a:lnTo>
                  <a:pt x="49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09" name="Freeform 1785">
            <a:extLst>
              <a:ext uri="{FF2B5EF4-FFF2-40B4-BE49-F238E27FC236}">
                <a16:creationId xmlns:a16="http://schemas.microsoft.com/office/drawing/2014/main" id="{00000000-0008-0000-0000-0000F90A0000}"/>
              </a:ext>
            </a:extLst>
          </xdr:cNvPr>
          <xdr:cNvSpPr>
            <a:spLocks/>
          </xdr:cNvSpPr>
        </xdr:nvSpPr>
        <xdr:spPr bwMode="auto">
          <a:xfrm>
            <a:off x="11019" y="8425"/>
            <a:ext cx="2" cy="8"/>
          </a:xfrm>
          <a:custGeom>
            <a:avLst/>
            <a:gdLst>
              <a:gd name="T0" fmla="*/ 0 w 6"/>
              <a:gd name="T1" fmla="*/ 24 h 24"/>
              <a:gd name="T2" fmla="*/ 2 w 6"/>
              <a:gd name="T3" fmla="*/ 20 h 24"/>
              <a:gd name="T4" fmla="*/ 3 w 6"/>
              <a:gd name="T5" fmla="*/ 15 h 24"/>
              <a:gd name="T6" fmla="*/ 4 w 6"/>
              <a:gd name="T7" fmla="*/ 11 h 24"/>
              <a:gd name="T8" fmla="*/ 6 w 6"/>
              <a:gd name="T9" fmla="*/ 7 h 24"/>
              <a:gd name="T10" fmla="*/ 6 w 6"/>
              <a:gd name="T11" fmla="*/ 1 h 24"/>
              <a:gd name="T12" fmla="*/ 6 w 6"/>
              <a:gd name="T13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" h="24">
                <a:moveTo>
                  <a:pt x="0" y="24"/>
                </a:moveTo>
                <a:lnTo>
                  <a:pt x="2" y="20"/>
                </a:lnTo>
                <a:lnTo>
                  <a:pt x="3" y="15"/>
                </a:lnTo>
                <a:lnTo>
                  <a:pt x="4" y="11"/>
                </a:lnTo>
                <a:lnTo>
                  <a:pt x="6" y="7"/>
                </a:lnTo>
                <a:lnTo>
                  <a:pt x="6" y="1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10" name="Line 1786">
            <a:extLst>
              <a:ext uri="{FF2B5EF4-FFF2-40B4-BE49-F238E27FC236}">
                <a16:creationId xmlns:a16="http://schemas.microsoft.com/office/drawing/2014/main" id="{00000000-0008-0000-0000-0000FA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09" y="8444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11" name="Line 1787">
            <a:extLst>
              <a:ext uri="{FF2B5EF4-FFF2-40B4-BE49-F238E27FC236}">
                <a16:creationId xmlns:a16="http://schemas.microsoft.com/office/drawing/2014/main" id="{00000000-0008-0000-0000-0000FB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123" y="8378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12" name="Line 1788">
            <a:extLst>
              <a:ext uri="{FF2B5EF4-FFF2-40B4-BE49-F238E27FC236}">
                <a16:creationId xmlns:a16="http://schemas.microsoft.com/office/drawing/2014/main" id="{00000000-0008-0000-0000-0000FC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32" y="837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13" name="Line 1789">
            <a:extLst>
              <a:ext uri="{FF2B5EF4-FFF2-40B4-BE49-F238E27FC236}">
                <a16:creationId xmlns:a16="http://schemas.microsoft.com/office/drawing/2014/main" id="{00000000-0008-0000-0000-0000FD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20" y="8350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14" name="Line 1790">
            <a:extLst>
              <a:ext uri="{FF2B5EF4-FFF2-40B4-BE49-F238E27FC236}">
                <a16:creationId xmlns:a16="http://schemas.microsoft.com/office/drawing/2014/main" id="{00000000-0008-0000-0000-0000FE0A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19" y="8353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15" name="Freeform 1791">
            <a:extLst>
              <a:ext uri="{FF2B5EF4-FFF2-40B4-BE49-F238E27FC236}">
                <a16:creationId xmlns:a16="http://schemas.microsoft.com/office/drawing/2014/main" id="{00000000-0008-0000-0000-0000FF0A0000}"/>
              </a:ext>
            </a:extLst>
          </xdr:cNvPr>
          <xdr:cNvSpPr>
            <a:spLocks/>
          </xdr:cNvSpPr>
        </xdr:nvSpPr>
        <xdr:spPr bwMode="auto">
          <a:xfrm>
            <a:off x="11020" y="8428"/>
            <a:ext cx="2" cy="7"/>
          </a:xfrm>
          <a:custGeom>
            <a:avLst/>
            <a:gdLst>
              <a:gd name="T0" fmla="*/ 0 w 7"/>
              <a:gd name="T1" fmla="*/ 22 h 22"/>
              <a:gd name="T2" fmla="*/ 4 w 7"/>
              <a:gd name="T3" fmla="*/ 12 h 22"/>
              <a:gd name="T4" fmla="*/ 7 w 7"/>
              <a:gd name="T5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22">
                <a:moveTo>
                  <a:pt x="0" y="22"/>
                </a:moveTo>
                <a:lnTo>
                  <a:pt x="4" y="12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16" name="Freeform 1792">
            <a:extLst>
              <a:ext uri="{FF2B5EF4-FFF2-40B4-BE49-F238E27FC236}">
                <a16:creationId xmlns:a16="http://schemas.microsoft.com/office/drawing/2014/main" id="{00000000-0008-0000-0000-0000000B0000}"/>
              </a:ext>
            </a:extLst>
          </xdr:cNvPr>
          <xdr:cNvSpPr>
            <a:spLocks/>
          </xdr:cNvSpPr>
        </xdr:nvSpPr>
        <xdr:spPr bwMode="auto">
          <a:xfrm>
            <a:off x="12690" y="11607"/>
            <a:ext cx="2" cy="1"/>
          </a:xfrm>
          <a:custGeom>
            <a:avLst/>
            <a:gdLst>
              <a:gd name="T0" fmla="*/ 0 w 6"/>
              <a:gd name="T1" fmla="*/ 1 h 1"/>
              <a:gd name="T2" fmla="*/ 1 w 6"/>
              <a:gd name="T3" fmla="*/ 1 h 1"/>
              <a:gd name="T4" fmla="*/ 3 w 6"/>
              <a:gd name="T5" fmla="*/ 1 h 1"/>
              <a:gd name="T6" fmla="*/ 4 w 6"/>
              <a:gd name="T7" fmla="*/ 1 h 1"/>
              <a:gd name="T8" fmla="*/ 6 w 6"/>
              <a:gd name="T9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" h="1">
                <a:moveTo>
                  <a:pt x="0" y="1"/>
                </a:moveTo>
                <a:lnTo>
                  <a:pt x="1" y="1"/>
                </a:lnTo>
                <a:lnTo>
                  <a:pt x="3" y="1"/>
                </a:lnTo>
                <a:lnTo>
                  <a:pt x="4" y="1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17" name="Freeform 1793">
            <a:extLst>
              <a:ext uri="{FF2B5EF4-FFF2-40B4-BE49-F238E27FC236}">
                <a16:creationId xmlns:a16="http://schemas.microsoft.com/office/drawing/2014/main" id="{00000000-0008-0000-0000-0000010B0000}"/>
              </a:ext>
            </a:extLst>
          </xdr:cNvPr>
          <xdr:cNvSpPr>
            <a:spLocks/>
          </xdr:cNvSpPr>
        </xdr:nvSpPr>
        <xdr:spPr bwMode="auto">
          <a:xfrm>
            <a:off x="12687" y="11608"/>
            <a:ext cx="2" cy="1"/>
          </a:xfrm>
          <a:custGeom>
            <a:avLst/>
            <a:gdLst>
              <a:gd name="T0" fmla="*/ 4 w 4"/>
              <a:gd name="T1" fmla="*/ 0 h 2"/>
              <a:gd name="T2" fmla="*/ 3 w 4"/>
              <a:gd name="T3" fmla="*/ 0 h 2"/>
              <a:gd name="T4" fmla="*/ 1 w 4"/>
              <a:gd name="T5" fmla="*/ 0 h 2"/>
              <a:gd name="T6" fmla="*/ 0 w 4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2">
                <a:moveTo>
                  <a:pt x="4" y="0"/>
                </a:moveTo>
                <a:lnTo>
                  <a:pt x="3" y="0"/>
                </a:lnTo>
                <a:lnTo>
                  <a:pt x="1" y="0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18" name="Freeform 1794">
            <a:extLst>
              <a:ext uri="{FF2B5EF4-FFF2-40B4-BE49-F238E27FC236}">
                <a16:creationId xmlns:a16="http://schemas.microsoft.com/office/drawing/2014/main" id="{00000000-0008-0000-0000-0000020B0000}"/>
              </a:ext>
            </a:extLst>
          </xdr:cNvPr>
          <xdr:cNvSpPr>
            <a:spLocks/>
          </xdr:cNvSpPr>
        </xdr:nvSpPr>
        <xdr:spPr bwMode="auto">
          <a:xfrm>
            <a:off x="12757" y="11569"/>
            <a:ext cx="2" cy="1"/>
          </a:xfrm>
          <a:custGeom>
            <a:avLst/>
            <a:gdLst>
              <a:gd name="T0" fmla="*/ 0 w 4"/>
              <a:gd name="T1" fmla="*/ 2 h 2"/>
              <a:gd name="T2" fmla="*/ 1 w 4"/>
              <a:gd name="T3" fmla="*/ 2 h 2"/>
              <a:gd name="T4" fmla="*/ 1 w 4"/>
              <a:gd name="T5" fmla="*/ 0 h 2"/>
              <a:gd name="T6" fmla="*/ 2 w 4"/>
              <a:gd name="T7" fmla="*/ 0 h 2"/>
              <a:gd name="T8" fmla="*/ 4 w 4"/>
              <a:gd name="T9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" h="2">
                <a:moveTo>
                  <a:pt x="0" y="2"/>
                </a:moveTo>
                <a:lnTo>
                  <a:pt x="1" y="2"/>
                </a:lnTo>
                <a:lnTo>
                  <a:pt x="1" y="0"/>
                </a:lnTo>
                <a:lnTo>
                  <a:pt x="2" y="0"/>
                </a:lnTo>
                <a:lnTo>
                  <a:pt x="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19" name="Freeform 1795">
            <a:extLst>
              <a:ext uri="{FF2B5EF4-FFF2-40B4-BE49-F238E27FC236}">
                <a16:creationId xmlns:a16="http://schemas.microsoft.com/office/drawing/2014/main" id="{00000000-0008-0000-0000-0000030B0000}"/>
              </a:ext>
            </a:extLst>
          </xdr:cNvPr>
          <xdr:cNvSpPr>
            <a:spLocks/>
          </xdr:cNvSpPr>
        </xdr:nvSpPr>
        <xdr:spPr bwMode="auto">
          <a:xfrm>
            <a:off x="12754" y="11569"/>
            <a:ext cx="2" cy="1"/>
          </a:xfrm>
          <a:custGeom>
            <a:avLst/>
            <a:gdLst>
              <a:gd name="T0" fmla="*/ 6 w 6"/>
              <a:gd name="T1" fmla="*/ 4 w 6"/>
              <a:gd name="T2" fmla="*/ 3 w 6"/>
              <a:gd name="T3" fmla="*/ 1 w 6"/>
              <a:gd name="T4" fmla="*/ 0 w 6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6">
                <a:moveTo>
                  <a:pt x="6" y="0"/>
                </a:moveTo>
                <a:lnTo>
                  <a:pt x="4" y="0"/>
                </a:lnTo>
                <a:lnTo>
                  <a:pt x="3" y="0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20" name="Line 1796">
            <a:extLst>
              <a:ext uri="{FF2B5EF4-FFF2-40B4-BE49-F238E27FC236}">
                <a16:creationId xmlns:a16="http://schemas.microsoft.com/office/drawing/2014/main" id="{00000000-0008-0000-0000-000004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89" y="1160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1" name="Line 1797">
            <a:extLst>
              <a:ext uri="{FF2B5EF4-FFF2-40B4-BE49-F238E27FC236}">
                <a16:creationId xmlns:a16="http://schemas.microsoft.com/office/drawing/2014/main" id="{00000000-0008-0000-0000-000005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756" y="1156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2" name="Freeform 1798">
            <a:extLst>
              <a:ext uri="{FF2B5EF4-FFF2-40B4-BE49-F238E27FC236}">
                <a16:creationId xmlns:a16="http://schemas.microsoft.com/office/drawing/2014/main" id="{00000000-0008-0000-0000-0000060B0000}"/>
              </a:ext>
            </a:extLst>
          </xdr:cNvPr>
          <xdr:cNvSpPr>
            <a:spLocks/>
          </xdr:cNvSpPr>
        </xdr:nvSpPr>
        <xdr:spPr bwMode="auto">
          <a:xfrm>
            <a:off x="12493" y="11787"/>
            <a:ext cx="12" cy="2"/>
          </a:xfrm>
          <a:custGeom>
            <a:avLst/>
            <a:gdLst>
              <a:gd name="T0" fmla="*/ 0 w 35"/>
              <a:gd name="T1" fmla="*/ 0 h 6"/>
              <a:gd name="T2" fmla="*/ 12 w 35"/>
              <a:gd name="T3" fmla="*/ 3 h 6"/>
              <a:gd name="T4" fmla="*/ 23 w 35"/>
              <a:gd name="T5" fmla="*/ 4 h 6"/>
              <a:gd name="T6" fmla="*/ 35 w 35"/>
              <a:gd name="T7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5" h="6">
                <a:moveTo>
                  <a:pt x="0" y="0"/>
                </a:moveTo>
                <a:lnTo>
                  <a:pt x="12" y="3"/>
                </a:lnTo>
                <a:lnTo>
                  <a:pt x="23" y="4"/>
                </a:lnTo>
                <a:lnTo>
                  <a:pt x="35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23" name="Line 1799">
            <a:extLst>
              <a:ext uri="{FF2B5EF4-FFF2-40B4-BE49-F238E27FC236}">
                <a16:creationId xmlns:a16="http://schemas.microsoft.com/office/drawing/2014/main" id="{00000000-0008-0000-0000-0000070B0000}"/>
              </a:ext>
            </a:extLst>
          </xdr:cNvPr>
          <xdr:cNvSpPr>
            <a:spLocks noChangeShapeType="1"/>
          </xdr:cNvSpPr>
        </xdr:nvSpPr>
        <xdr:spPr bwMode="auto">
          <a:xfrm>
            <a:off x="12490" y="11786"/>
            <a:ext cx="3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4" name="Line 1800">
            <a:extLst>
              <a:ext uri="{FF2B5EF4-FFF2-40B4-BE49-F238E27FC236}">
                <a16:creationId xmlns:a16="http://schemas.microsoft.com/office/drawing/2014/main" id="{00000000-0008-0000-0000-0000080B0000}"/>
              </a:ext>
            </a:extLst>
          </xdr:cNvPr>
          <xdr:cNvSpPr>
            <a:spLocks noChangeShapeType="1"/>
          </xdr:cNvSpPr>
        </xdr:nvSpPr>
        <xdr:spPr bwMode="auto">
          <a:xfrm>
            <a:off x="12490" y="1186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5" name="Line 1801">
            <a:extLst>
              <a:ext uri="{FF2B5EF4-FFF2-40B4-BE49-F238E27FC236}">
                <a16:creationId xmlns:a16="http://schemas.microsoft.com/office/drawing/2014/main" id="{00000000-0008-0000-0000-000009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738" y="10853"/>
            <a:ext cx="3" cy="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6" name="Line 1802">
            <a:extLst>
              <a:ext uri="{FF2B5EF4-FFF2-40B4-BE49-F238E27FC236}">
                <a16:creationId xmlns:a16="http://schemas.microsoft.com/office/drawing/2014/main" id="{00000000-0008-0000-0000-00000A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9" y="843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7" name="Line 1803">
            <a:extLst>
              <a:ext uri="{FF2B5EF4-FFF2-40B4-BE49-F238E27FC236}">
                <a16:creationId xmlns:a16="http://schemas.microsoft.com/office/drawing/2014/main" id="{00000000-0008-0000-0000-00000B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9" y="843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28" name="Freeform 1804">
            <a:extLst>
              <a:ext uri="{FF2B5EF4-FFF2-40B4-BE49-F238E27FC236}">
                <a16:creationId xmlns:a16="http://schemas.microsoft.com/office/drawing/2014/main" id="{00000000-0008-0000-0000-00000C0B0000}"/>
              </a:ext>
            </a:extLst>
          </xdr:cNvPr>
          <xdr:cNvSpPr>
            <a:spLocks/>
          </xdr:cNvSpPr>
        </xdr:nvSpPr>
        <xdr:spPr bwMode="auto">
          <a:xfrm>
            <a:off x="11018" y="8438"/>
            <a:ext cx="1" cy="2"/>
          </a:xfrm>
          <a:custGeom>
            <a:avLst/>
            <a:gdLst>
              <a:gd name="T0" fmla="*/ 1 w 1"/>
              <a:gd name="T1" fmla="*/ 0 h 6"/>
              <a:gd name="T2" fmla="*/ 1 w 1"/>
              <a:gd name="T3" fmla="*/ 3 h 6"/>
              <a:gd name="T4" fmla="*/ 0 w 1"/>
              <a:gd name="T5" fmla="*/ 4 h 6"/>
              <a:gd name="T6" fmla="*/ 0 w 1"/>
              <a:gd name="T7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" h="6">
                <a:moveTo>
                  <a:pt x="1" y="0"/>
                </a:moveTo>
                <a:lnTo>
                  <a:pt x="1" y="3"/>
                </a:lnTo>
                <a:lnTo>
                  <a:pt x="0" y="4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29" name="Freeform 1805">
            <a:extLst>
              <a:ext uri="{FF2B5EF4-FFF2-40B4-BE49-F238E27FC236}">
                <a16:creationId xmlns:a16="http://schemas.microsoft.com/office/drawing/2014/main" id="{00000000-0008-0000-0000-00000D0B0000}"/>
              </a:ext>
            </a:extLst>
          </xdr:cNvPr>
          <xdr:cNvSpPr>
            <a:spLocks/>
          </xdr:cNvSpPr>
        </xdr:nvSpPr>
        <xdr:spPr bwMode="auto">
          <a:xfrm>
            <a:off x="12549" y="11641"/>
            <a:ext cx="58" cy="9"/>
          </a:xfrm>
          <a:custGeom>
            <a:avLst/>
            <a:gdLst>
              <a:gd name="T0" fmla="*/ 176 w 176"/>
              <a:gd name="T1" fmla="*/ 12 h 26"/>
              <a:gd name="T2" fmla="*/ 159 w 176"/>
              <a:gd name="T3" fmla="*/ 7 h 26"/>
              <a:gd name="T4" fmla="*/ 142 w 176"/>
              <a:gd name="T5" fmla="*/ 3 h 26"/>
              <a:gd name="T6" fmla="*/ 122 w 176"/>
              <a:gd name="T7" fmla="*/ 2 h 26"/>
              <a:gd name="T8" fmla="*/ 103 w 176"/>
              <a:gd name="T9" fmla="*/ 0 h 26"/>
              <a:gd name="T10" fmla="*/ 85 w 176"/>
              <a:gd name="T11" fmla="*/ 2 h 26"/>
              <a:gd name="T12" fmla="*/ 66 w 176"/>
              <a:gd name="T13" fmla="*/ 4 h 26"/>
              <a:gd name="T14" fmla="*/ 47 w 176"/>
              <a:gd name="T15" fmla="*/ 7 h 26"/>
              <a:gd name="T16" fmla="*/ 30 w 176"/>
              <a:gd name="T17" fmla="*/ 13 h 26"/>
              <a:gd name="T18" fmla="*/ 15 w 176"/>
              <a:gd name="T19" fmla="*/ 19 h 26"/>
              <a:gd name="T20" fmla="*/ 0 w 176"/>
              <a:gd name="T21" fmla="*/ 26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76" h="26">
                <a:moveTo>
                  <a:pt x="176" y="12"/>
                </a:moveTo>
                <a:lnTo>
                  <a:pt x="159" y="7"/>
                </a:lnTo>
                <a:lnTo>
                  <a:pt x="142" y="3"/>
                </a:lnTo>
                <a:lnTo>
                  <a:pt x="122" y="2"/>
                </a:lnTo>
                <a:lnTo>
                  <a:pt x="103" y="0"/>
                </a:lnTo>
                <a:lnTo>
                  <a:pt x="85" y="2"/>
                </a:lnTo>
                <a:lnTo>
                  <a:pt x="66" y="4"/>
                </a:lnTo>
                <a:lnTo>
                  <a:pt x="47" y="7"/>
                </a:lnTo>
                <a:lnTo>
                  <a:pt x="30" y="13"/>
                </a:lnTo>
                <a:lnTo>
                  <a:pt x="15" y="19"/>
                </a:lnTo>
                <a:lnTo>
                  <a:pt x="0" y="2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0" name="Freeform 1806">
            <a:extLst>
              <a:ext uri="{FF2B5EF4-FFF2-40B4-BE49-F238E27FC236}">
                <a16:creationId xmlns:a16="http://schemas.microsoft.com/office/drawing/2014/main" id="{00000000-0008-0000-0000-00000E0B0000}"/>
              </a:ext>
            </a:extLst>
          </xdr:cNvPr>
          <xdr:cNvSpPr>
            <a:spLocks/>
          </xdr:cNvSpPr>
        </xdr:nvSpPr>
        <xdr:spPr bwMode="auto">
          <a:xfrm>
            <a:off x="12225" y="11648"/>
            <a:ext cx="274" cy="135"/>
          </a:xfrm>
          <a:custGeom>
            <a:avLst/>
            <a:gdLst>
              <a:gd name="T0" fmla="*/ 824 w 824"/>
              <a:gd name="T1" fmla="*/ 405 h 405"/>
              <a:gd name="T2" fmla="*/ 680 w 824"/>
              <a:gd name="T3" fmla="*/ 344 h 405"/>
              <a:gd name="T4" fmla="*/ 538 w 824"/>
              <a:gd name="T5" fmla="*/ 278 h 405"/>
              <a:gd name="T6" fmla="*/ 399 w 824"/>
              <a:gd name="T7" fmla="*/ 213 h 405"/>
              <a:gd name="T8" fmla="*/ 263 w 824"/>
              <a:gd name="T9" fmla="*/ 143 h 405"/>
              <a:gd name="T10" fmla="*/ 130 w 824"/>
              <a:gd name="T11" fmla="*/ 73 h 405"/>
              <a:gd name="T12" fmla="*/ 0 w 824"/>
              <a:gd name="T13" fmla="*/ 0 h 40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824" h="405">
                <a:moveTo>
                  <a:pt x="824" y="405"/>
                </a:moveTo>
                <a:lnTo>
                  <a:pt x="680" y="344"/>
                </a:lnTo>
                <a:lnTo>
                  <a:pt x="538" y="278"/>
                </a:lnTo>
                <a:lnTo>
                  <a:pt x="399" y="213"/>
                </a:lnTo>
                <a:lnTo>
                  <a:pt x="263" y="143"/>
                </a:lnTo>
                <a:lnTo>
                  <a:pt x="130" y="7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1" name="Freeform 1807">
            <a:extLst>
              <a:ext uri="{FF2B5EF4-FFF2-40B4-BE49-F238E27FC236}">
                <a16:creationId xmlns:a16="http://schemas.microsoft.com/office/drawing/2014/main" id="{00000000-0008-0000-0000-00000F0B0000}"/>
              </a:ext>
            </a:extLst>
          </xdr:cNvPr>
          <xdr:cNvSpPr>
            <a:spLocks/>
          </xdr:cNvSpPr>
        </xdr:nvSpPr>
        <xdr:spPr bwMode="auto">
          <a:xfrm>
            <a:off x="12213" y="11733"/>
            <a:ext cx="21" cy="9"/>
          </a:xfrm>
          <a:custGeom>
            <a:avLst/>
            <a:gdLst>
              <a:gd name="T0" fmla="*/ 61 w 61"/>
              <a:gd name="T1" fmla="*/ 27 h 27"/>
              <a:gd name="T2" fmla="*/ 56 w 61"/>
              <a:gd name="T3" fmla="*/ 23 h 27"/>
              <a:gd name="T4" fmla="*/ 49 w 61"/>
              <a:gd name="T5" fmla="*/ 20 h 27"/>
              <a:gd name="T6" fmla="*/ 42 w 61"/>
              <a:gd name="T7" fmla="*/ 18 h 27"/>
              <a:gd name="T8" fmla="*/ 34 w 61"/>
              <a:gd name="T9" fmla="*/ 15 h 27"/>
              <a:gd name="T10" fmla="*/ 29 w 61"/>
              <a:gd name="T11" fmla="*/ 13 h 27"/>
              <a:gd name="T12" fmla="*/ 22 w 61"/>
              <a:gd name="T13" fmla="*/ 10 h 27"/>
              <a:gd name="T14" fmla="*/ 16 w 61"/>
              <a:gd name="T15" fmla="*/ 8 h 27"/>
              <a:gd name="T16" fmla="*/ 10 w 61"/>
              <a:gd name="T17" fmla="*/ 5 h 27"/>
              <a:gd name="T18" fmla="*/ 6 w 61"/>
              <a:gd name="T19" fmla="*/ 3 h 27"/>
              <a:gd name="T20" fmla="*/ 0 w 61"/>
              <a:gd name="T21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61" h="27">
                <a:moveTo>
                  <a:pt x="61" y="27"/>
                </a:moveTo>
                <a:lnTo>
                  <a:pt x="56" y="23"/>
                </a:lnTo>
                <a:lnTo>
                  <a:pt x="49" y="20"/>
                </a:lnTo>
                <a:lnTo>
                  <a:pt x="42" y="18"/>
                </a:lnTo>
                <a:lnTo>
                  <a:pt x="34" y="15"/>
                </a:lnTo>
                <a:lnTo>
                  <a:pt x="29" y="13"/>
                </a:lnTo>
                <a:lnTo>
                  <a:pt x="22" y="10"/>
                </a:lnTo>
                <a:lnTo>
                  <a:pt x="16" y="8"/>
                </a:lnTo>
                <a:lnTo>
                  <a:pt x="10" y="5"/>
                </a:lnTo>
                <a:lnTo>
                  <a:pt x="6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2" name="Freeform 1808">
            <a:extLst>
              <a:ext uri="{FF2B5EF4-FFF2-40B4-BE49-F238E27FC236}">
                <a16:creationId xmlns:a16="http://schemas.microsoft.com/office/drawing/2014/main" id="{00000000-0008-0000-0000-0000100B0000}"/>
              </a:ext>
            </a:extLst>
          </xdr:cNvPr>
          <xdr:cNvSpPr>
            <a:spLocks/>
          </xdr:cNvSpPr>
        </xdr:nvSpPr>
        <xdr:spPr bwMode="auto">
          <a:xfrm>
            <a:off x="12211" y="11654"/>
            <a:ext cx="26" cy="8"/>
          </a:xfrm>
          <a:custGeom>
            <a:avLst/>
            <a:gdLst>
              <a:gd name="T0" fmla="*/ 79 w 79"/>
              <a:gd name="T1" fmla="*/ 25 h 25"/>
              <a:gd name="T2" fmla="*/ 68 w 79"/>
              <a:gd name="T3" fmla="*/ 18 h 25"/>
              <a:gd name="T4" fmla="*/ 55 w 79"/>
              <a:gd name="T5" fmla="*/ 14 h 25"/>
              <a:gd name="T6" fmla="*/ 42 w 79"/>
              <a:gd name="T7" fmla="*/ 8 h 25"/>
              <a:gd name="T8" fmla="*/ 28 w 79"/>
              <a:gd name="T9" fmla="*/ 5 h 25"/>
              <a:gd name="T10" fmla="*/ 14 w 79"/>
              <a:gd name="T11" fmla="*/ 1 h 25"/>
              <a:gd name="T12" fmla="*/ 0 w 79"/>
              <a:gd name="T13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9" h="25">
                <a:moveTo>
                  <a:pt x="79" y="25"/>
                </a:moveTo>
                <a:lnTo>
                  <a:pt x="68" y="18"/>
                </a:lnTo>
                <a:lnTo>
                  <a:pt x="55" y="14"/>
                </a:lnTo>
                <a:lnTo>
                  <a:pt x="42" y="8"/>
                </a:lnTo>
                <a:lnTo>
                  <a:pt x="28" y="5"/>
                </a:lnTo>
                <a:lnTo>
                  <a:pt x="14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3" name="Freeform 1809">
            <a:extLst>
              <a:ext uri="{FF2B5EF4-FFF2-40B4-BE49-F238E27FC236}">
                <a16:creationId xmlns:a16="http://schemas.microsoft.com/office/drawing/2014/main" id="{00000000-0008-0000-0000-0000110B0000}"/>
              </a:ext>
            </a:extLst>
          </xdr:cNvPr>
          <xdr:cNvSpPr>
            <a:spLocks/>
          </xdr:cNvSpPr>
        </xdr:nvSpPr>
        <xdr:spPr bwMode="auto">
          <a:xfrm>
            <a:off x="12277" y="11766"/>
            <a:ext cx="213" cy="101"/>
          </a:xfrm>
          <a:custGeom>
            <a:avLst/>
            <a:gdLst>
              <a:gd name="T0" fmla="*/ 0 w 638"/>
              <a:gd name="T1" fmla="*/ 0 h 305"/>
              <a:gd name="T2" fmla="*/ 123 w 638"/>
              <a:gd name="T3" fmla="*/ 64 h 305"/>
              <a:gd name="T4" fmla="*/ 247 w 638"/>
              <a:gd name="T5" fmla="*/ 127 h 305"/>
              <a:gd name="T6" fmla="*/ 376 w 638"/>
              <a:gd name="T7" fmla="*/ 188 h 305"/>
              <a:gd name="T8" fmla="*/ 506 w 638"/>
              <a:gd name="T9" fmla="*/ 246 h 305"/>
              <a:gd name="T10" fmla="*/ 638 w 638"/>
              <a:gd name="T11" fmla="*/ 305 h 30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38" h="305">
                <a:moveTo>
                  <a:pt x="0" y="0"/>
                </a:moveTo>
                <a:lnTo>
                  <a:pt x="123" y="64"/>
                </a:lnTo>
                <a:lnTo>
                  <a:pt x="247" y="127"/>
                </a:lnTo>
                <a:lnTo>
                  <a:pt x="376" y="188"/>
                </a:lnTo>
                <a:lnTo>
                  <a:pt x="506" y="246"/>
                </a:lnTo>
                <a:lnTo>
                  <a:pt x="638" y="30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4" name="Freeform 1810">
            <a:extLst>
              <a:ext uri="{FF2B5EF4-FFF2-40B4-BE49-F238E27FC236}">
                <a16:creationId xmlns:a16="http://schemas.microsoft.com/office/drawing/2014/main" id="{00000000-0008-0000-0000-0000120B0000}"/>
              </a:ext>
            </a:extLst>
          </xdr:cNvPr>
          <xdr:cNvSpPr>
            <a:spLocks/>
          </xdr:cNvSpPr>
        </xdr:nvSpPr>
        <xdr:spPr bwMode="auto">
          <a:xfrm>
            <a:off x="12234" y="11742"/>
            <a:ext cx="43" cy="24"/>
          </a:xfrm>
          <a:custGeom>
            <a:avLst/>
            <a:gdLst>
              <a:gd name="T0" fmla="*/ 130 w 130"/>
              <a:gd name="T1" fmla="*/ 70 h 70"/>
              <a:gd name="T2" fmla="*/ 8 w 130"/>
              <a:gd name="T3" fmla="*/ 3 h 70"/>
              <a:gd name="T4" fmla="*/ 6 w 130"/>
              <a:gd name="T5" fmla="*/ 1 h 70"/>
              <a:gd name="T6" fmla="*/ 3 w 130"/>
              <a:gd name="T7" fmla="*/ 0 h 70"/>
              <a:gd name="T8" fmla="*/ 0 w 130"/>
              <a:gd name="T9" fmla="*/ 0 h 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0" h="70">
                <a:moveTo>
                  <a:pt x="130" y="70"/>
                </a:moveTo>
                <a:lnTo>
                  <a:pt x="8" y="3"/>
                </a:lnTo>
                <a:lnTo>
                  <a:pt x="6" y="1"/>
                </a:lnTo>
                <a:lnTo>
                  <a:pt x="3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5" name="Line 1811">
            <a:extLst>
              <a:ext uri="{FF2B5EF4-FFF2-40B4-BE49-F238E27FC236}">
                <a16:creationId xmlns:a16="http://schemas.microsoft.com/office/drawing/2014/main" id="{00000000-0008-0000-0000-000013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69" y="11016"/>
            <a:ext cx="1241" cy="7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36" name="Freeform 1812">
            <a:extLst>
              <a:ext uri="{FF2B5EF4-FFF2-40B4-BE49-F238E27FC236}">
                <a16:creationId xmlns:a16="http://schemas.microsoft.com/office/drawing/2014/main" id="{00000000-0008-0000-0000-0000140B0000}"/>
              </a:ext>
            </a:extLst>
          </xdr:cNvPr>
          <xdr:cNvSpPr>
            <a:spLocks/>
          </xdr:cNvSpPr>
        </xdr:nvSpPr>
        <xdr:spPr bwMode="auto">
          <a:xfrm>
            <a:off x="10741" y="10859"/>
            <a:ext cx="215" cy="146"/>
          </a:xfrm>
          <a:custGeom>
            <a:avLst/>
            <a:gdLst>
              <a:gd name="T0" fmla="*/ 645 w 645"/>
              <a:gd name="T1" fmla="*/ 438 h 438"/>
              <a:gd name="T2" fmla="*/ 528 w 645"/>
              <a:gd name="T3" fmla="*/ 368 h 438"/>
              <a:gd name="T4" fmla="*/ 416 w 645"/>
              <a:gd name="T5" fmla="*/ 297 h 438"/>
              <a:gd name="T6" fmla="*/ 308 w 645"/>
              <a:gd name="T7" fmla="*/ 224 h 438"/>
              <a:gd name="T8" fmla="*/ 202 w 645"/>
              <a:gd name="T9" fmla="*/ 151 h 438"/>
              <a:gd name="T10" fmla="*/ 100 w 645"/>
              <a:gd name="T11" fmla="*/ 76 h 438"/>
              <a:gd name="T12" fmla="*/ 0 w 645"/>
              <a:gd name="T13" fmla="*/ 0 h 4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5" h="438">
                <a:moveTo>
                  <a:pt x="645" y="438"/>
                </a:moveTo>
                <a:lnTo>
                  <a:pt x="528" y="368"/>
                </a:lnTo>
                <a:lnTo>
                  <a:pt x="416" y="297"/>
                </a:lnTo>
                <a:lnTo>
                  <a:pt x="308" y="224"/>
                </a:lnTo>
                <a:lnTo>
                  <a:pt x="202" y="151"/>
                </a:lnTo>
                <a:lnTo>
                  <a:pt x="100" y="7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7" name="Freeform 1813">
            <a:extLst>
              <a:ext uri="{FF2B5EF4-FFF2-40B4-BE49-F238E27FC236}">
                <a16:creationId xmlns:a16="http://schemas.microsoft.com/office/drawing/2014/main" id="{00000000-0008-0000-0000-0000150B0000}"/>
              </a:ext>
            </a:extLst>
          </xdr:cNvPr>
          <xdr:cNvSpPr>
            <a:spLocks/>
          </xdr:cNvSpPr>
        </xdr:nvSpPr>
        <xdr:spPr bwMode="auto">
          <a:xfrm>
            <a:off x="10956" y="11005"/>
            <a:ext cx="2" cy="1"/>
          </a:xfrm>
          <a:custGeom>
            <a:avLst/>
            <a:gdLst>
              <a:gd name="T0" fmla="*/ 0 w 5"/>
              <a:gd name="T1" fmla="*/ 0 h 4"/>
              <a:gd name="T2" fmla="*/ 1 w 5"/>
              <a:gd name="T3" fmla="*/ 1 h 4"/>
              <a:gd name="T4" fmla="*/ 4 w 5"/>
              <a:gd name="T5" fmla="*/ 3 h 4"/>
              <a:gd name="T6" fmla="*/ 5 w 5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" h="4">
                <a:moveTo>
                  <a:pt x="0" y="0"/>
                </a:moveTo>
                <a:lnTo>
                  <a:pt x="1" y="1"/>
                </a:lnTo>
                <a:lnTo>
                  <a:pt x="4" y="3"/>
                </a:lnTo>
                <a:lnTo>
                  <a:pt x="5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8" name="Freeform 1814">
            <a:extLst>
              <a:ext uri="{FF2B5EF4-FFF2-40B4-BE49-F238E27FC236}">
                <a16:creationId xmlns:a16="http://schemas.microsoft.com/office/drawing/2014/main" id="{00000000-0008-0000-0000-0000160B0000}"/>
              </a:ext>
            </a:extLst>
          </xdr:cNvPr>
          <xdr:cNvSpPr>
            <a:spLocks/>
          </xdr:cNvSpPr>
        </xdr:nvSpPr>
        <xdr:spPr bwMode="auto">
          <a:xfrm>
            <a:off x="12208" y="11727"/>
            <a:ext cx="5" cy="6"/>
          </a:xfrm>
          <a:custGeom>
            <a:avLst/>
            <a:gdLst>
              <a:gd name="T0" fmla="*/ 16 w 16"/>
              <a:gd name="T1" fmla="*/ 19 h 19"/>
              <a:gd name="T2" fmla="*/ 12 w 16"/>
              <a:gd name="T3" fmla="*/ 17 h 19"/>
              <a:gd name="T4" fmla="*/ 8 w 16"/>
              <a:gd name="T5" fmla="*/ 13 h 19"/>
              <a:gd name="T6" fmla="*/ 5 w 16"/>
              <a:gd name="T7" fmla="*/ 10 h 19"/>
              <a:gd name="T8" fmla="*/ 2 w 16"/>
              <a:gd name="T9" fmla="*/ 7 h 19"/>
              <a:gd name="T10" fmla="*/ 0 w 16"/>
              <a:gd name="T11" fmla="*/ 4 h 19"/>
              <a:gd name="T12" fmla="*/ 0 w 16"/>
              <a:gd name="T13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" h="19">
                <a:moveTo>
                  <a:pt x="16" y="19"/>
                </a:moveTo>
                <a:lnTo>
                  <a:pt x="12" y="17"/>
                </a:lnTo>
                <a:lnTo>
                  <a:pt x="8" y="13"/>
                </a:lnTo>
                <a:lnTo>
                  <a:pt x="5" y="10"/>
                </a:lnTo>
                <a:lnTo>
                  <a:pt x="2" y="7"/>
                </a:lnTo>
                <a:lnTo>
                  <a:pt x="0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39" name="Freeform 1815">
            <a:extLst>
              <a:ext uri="{FF2B5EF4-FFF2-40B4-BE49-F238E27FC236}">
                <a16:creationId xmlns:a16="http://schemas.microsoft.com/office/drawing/2014/main" id="{00000000-0008-0000-0000-0000170B0000}"/>
              </a:ext>
            </a:extLst>
          </xdr:cNvPr>
          <xdr:cNvSpPr>
            <a:spLocks/>
          </xdr:cNvSpPr>
        </xdr:nvSpPr>
        <xdr:spPr bwMode="auto">
          <a:xfrm>
            <a:off x="10958" y="11006"/>
            <a:ext cx="11" cy="10"/>
          </a:xfrm>
          <a:custGeom>
            <a:avLst/>
            <a:gdLst>
              <a:gd name="T0" fmla="*/ 33 w 33"/>
              <a:gd name="T1" fmla="*/ 29 h 29"/>
              <a:gd name="T2" fmla="*/ 32 w 33"/>
              <a:gd name="T3" fmla="*/ 27 h 29"/>
              <a:gd name="T4" fmla="*/ 30 w 33"/>
              <a:gd name="T5" fmla="*/ 26 h 29"/>
              <a:gd name="T6" fmla="*/ 28 w 33"/>
              <a:gd name="T7" fmla="*/ 24 h 29"/>
              <a:gd name="T8" fmla="*/ 26 w 33"/>
              <a:gd name="T9" fmla="*/ 22 h 29"/>
              <a:gd name="T10" fmla="*/ 23 w 33"/>
              <a:gd name="T11" fmla="*/ 19 h 29"/>
              <a:gd name="T12" fmla="*/ 20 w 33"/>
              <a:gd name="T13" fmla="*/ 16 h 29"/>
              <a:gd name="T14" fmla="*/ 18 w 33"/>
              <a:gd name="T15" fmla="*/ 13 h 29"/>
              <a:gd name="T16" fmla="*/ 13 w 33"/>
              <a:gd name="T17" fmla="*/ 10 h 29"/>
              <a:gd name="T18" fmla="*/ 9 w 33"/>
              <a:gd name="T19" fmla="*/ 7 h 29"/>
              <a:gd name="T20" fmla="*/ 5 w 33"/>
              <a:gd name="T21" fmla="*/ 3 h 29"/>
              <a:gd name="T22" fmla="*/ 0 w 33"/>
              <a:gd name="T23" fmla="*/ 0 h 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</a:cxnLst>
            <a:rect l="0" t="0" r="r" b="b"/>
            <a:pathLst>
              <a:path w="33" h="29">
                <a:moveTo>
                  <a:pt x="33" y="29"/>
                </a:moveTo>
                <a:lnTo>
                  <a:pt x="32" y="27"/>
                </a:lnTo>
                <a:lnTo>
                  <a:pt x="30" y="26"/>
                </a:lnTo>
                <a:lnTo>
                  <a:pt x="28" y="24"/>
                </a:lnTo>
                <a:lnTo>
                  <a:pt x="26" y="22"/>
                </a:lnTo>
                <a:lnTo>
                  <a:pt x="23" y="19"/>
                </a:lnTo>
                <a:lnTo>
                  <a:pt x="20" y="16"/>
                </a:lnTo>
                <a:lnTo>
                  <a:pt x="18" y="13"/>
                </a:lnTo>
                <a:lnTo>
                  <a:pt x="13" y="10"/>
                </a:lnTo>
                <a:lnTo>
                  <a:pt x="9" y="7"/>
                </a:lnTo>
                <a:lnTo>
                  <a:pt x="5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40" name="Freeform 1816">
            <a:extLst>
              <a:ext uri="{FF2B5EF4-FFF2-40B4-BE49-F238E27FC236}">
                <a16:creationId xmlns:a16="http://schemas.microsoft.com/office/drawing/2014/main" id="{00000000-0008-0000-0000-0000180B0000}"/>
              </a:ext>
            </a:extLst>
          </xdr:cNvPr>
          <xdr:cNvSpPr>
            <a:spLocks/>
          </xdr:cNvSpPr>
        </xdr:nvSpPr>
        <xdr:spPr bwMode="auto">
          <a:xfrm>
            <a:off x="10746" y="10772"/>
            <a:ext cx="234" cy="158"/>
          </a:xfrm>
          <a:custGeom>
            <a:avLst/>
            <a:gdLst>
              <a:gd name="T0" fmla="*/ 0 w 704"/>
              <a:gd name="T1" fmla="*/ 0 h 474"/>
              <a:gd name="T2" fmla="*/ 108 w 704"/>
              <a:gd name="T3" fmla="*/ 83 h 474"/>
              <a:gd name="T4" fmla="*/ 221 w 704"/>
              <a:gd name="T5" fmla="*/ 164 h 474"/>
              <a:gd name="T6" fmla="*/ 337 w 704"/>
              <a:gd name="T7" fmla="*/ 244 h 474"/>
              <a:gd name="T8" fmla="*/ 455 w 704"/>
              <a:gd name="T9" fmla="*/ 323 h 474"/>
              <a:gd name="T10" fmla="*/ 578 w 704"/>
              <a:gd name="T11" fmla="*/ 400 h 474"/>
              <a:gd name="T12" fmla="*/ 704 w 704"/>
              <a:gd name="T13" fmla="*/ 474 h 47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04" h="474">
                <a:moveTo>
                  <a:pt x="0" y="0"/>
                </a:moveTo>
                <a:lnTo>
                  <a:pt x="108" y="83"/>
                </a:lnTo>
                <a:lnTo>
                  <a:pt x="221" y="164"/>
                </a:lnTo>
                <a:lnTo>
                  <a:pt x="337" y="244"/>
                </a:lnTo>
                <a:lnTo>
                  <a:pt x="455" y="323"/>
                </a:lnTo>
                <a:lnTo>
                  <a:pt x="578" y="400"/>
                </a:lnTo>
                <a:lnTo>
                  <a:pt x="704" y="47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41" name="Line 1817">
            <a:extLst>
              <a:ext uri="{FF2B5EF4-FFF2-40B4-BE49-F238E27FC236}">
                <a16:creationId xmlns:a16="http://schemas.microsoft.com/office/drawing/2014/main" id="{00000000-0008-0000-0000-000019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41" y="1085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2" name="Freeform 1818">
            <a:extLst>
              <a:ext uri="{FF2B5EF4-FFF2-40B4-BE49-F238E27FC236}">
                <a16:creationId xmlns:a16="http://schemas.microsoft.com/office/drawing/2014/main" id="{00000000-0008-0000-0000-00001A0B0000}"/>
              </a:ext>
            </a:extLst>
          </xdr:cNvPr>
          <xdr:cNvSpPr>
            <a:spLocks/>
          </xdr:cNvSpPr>
        </xdr:nvSpPr>
        <xdr:spPr bwMode="auto">
          <a:xfrm>
            <a:off x="10735" y="10767"/>
            <a:ext cx="6" cy="10"/>
          </a:xfrm>
          <a:custGeom>
            <a:avLst/>
            <a:gdLst>
              <a:gd name="T0" fmla="*/ 18 w 18"/>
              <a:gd name="T1" fmla="*/ 29 h 29"/>
              <a:gd name="T2" fmla="*/ 12 w 18"/>
              <a:gd name="T3" fmla="*/ 23 h 29"/>
              <a:gd name="T4" fmla="*/ 6 w 18"/>
              <a:gd name="T5" fmla="*/ 18 h 29"/>
              <a:gd name="T6" fmla="*/ 3 w 18"/>
              <a:gd name="T7" fmla="*/ 10 h 29"/>
              <a:gd name="T8" fmla="*/ 2 w 18"/>
              <a:gd name="T9" fmla="*/ 3 h 29"/>
              <a:gd name="T10" fmla="*/ 0 w 18"/>
              <a:gd name="T11" fmla="*/ 0 h 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8" h="29">
                <a:moveTo>
                  <a:pt x="18" y="29"/>
                </a:moveTo>
                <a:lnTo>
                  <a:pt x="12" y="23"/>
                </a:lnTo>
                <a:lnTo>
                  <a:pt x="6" y="18"/>
                </a:lnTo>
                <a:lnTo>
                  <a:pt x="3" y="10"/>
                </a:lnTo>
                <a:lnTo>
                  <a:pt x="2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43" name="Freeform 1819">
            <a:extLst>
              <a:ext uri="{FF2B5EF4-FFF2-40B4-BE49-F238E27FC236}">
                <a16:creationId xmlns:a16="http://schemas.microsoft.com/office/drawing/2014/main" id="{00000000-0008-0000-0000-00001B0B0000}"/>
              </a:ext>
            </a:extLst>
          </xdr:cNvPr>
          <xdr:cNvSpPr>
            <a:spLocks/>
          </xdr:cNvSpPr>
        </xdr:nvSpPr>
        <xdr:spPr bwMode="auto">
          <a:xfrm>
            <a:off x="10742" y="10765"/>
            <a:ext cx="4" cy="7"/>
          </a:xfrm>
          <a:custGeom>
            <a:avLst/>
            <a:gdLst>
              <a:gd name="T0" fmla="*/ 10 w 10"/>
              <a:gd name="T1" fmla="*/ 20 h 20"/>
              <a:gd name="T2" fmla="*/ 6 w 10"/>
              <a:gd name="T3" fmla="*/ 15 h 20"/>
              <a:gd name="T4" fmla="*/ 1 w 10"/>
              <a:gd name="T5" fmla="*/ 9 h 20"/>
              <a:gd name="T6" fmla="*/ 0 w 10"/>
              <a:gd name="T7" fmla="*/ 3 h 20"/>
              <a:gd name="T8" fmla="*/ 0 w 10"/>
              <a:gd name="T9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0" h="20">
                <a:moveTo>
                  <a:pt x="10" y="20"/>
                </a:moveTo>
                <a:lnTo>
                  <a:pt x="6" y="15"/>
                </a:lnTo>
                <a:lnTo>
                  <a:pt x="1" y="9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44" name="Freeform 1820">
            <a:extLst>
              <a:ext uri="{FF2B5EF4-FFF2-40B4-BE49-F238E27FC236}">
                <a16:creationId xmlns:a16="http://schemas.microsoft.com/office/drawing/2014/main" id="{00000000-0008-0000-0000-00001C0B0000}"/>
              </a:ext>
            </a:extLst>
          </xdr:cNvPr>
          <xdr:cNvSpPr>
            <a:spLocks/>
          </xdr:cNvSpPr>
        </xdr:nvSpPr>
        <xdr:spPr bwMode="auto">
          <a:xfrm>
            <a:off x="10735" y="10836"/>
            <a:ext cx="3" cy="17"/>
          </a:xfrm>
          <a:custGeom>
            <a:avLst/>
            <a:gdLst>
              <a:gd name="T0" fmla="*/ 10 w 10"/>
              <a:gd name="T1" fmla="*/ 49 h 49"/>
              <a:gd name="T2" fmla="*/ 5 w 10"/>
              <a:gd name="T3" fmla="*/ 32 h 49"/>
              <a:gd name="T4" fmla="*/ 2 w 10"/>
              <a:gd name="T5" fmla="*/ 16 h 49"/>
              <a:gd name="T6" fmla="*/ 2 w 10"/>
              <a:gd name="T7" fmla="*/ 2 h 49"/>
              <a:gd name="T8" fmla="*/ 0 w 10"/>
              <a:gd name="T9" fmla="*/ 0 h 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0" h="49">
                <a:moveTo>
                  <a:pt x="10" y="49"/>
                </a:moveTo>
                <a:lnTo>
                  <a:pt x="5" y="32"/>
                </a:lnTo>
                <a:lnTo>
                  <a:pt x="2" y="16"/>
                </a:lnTo>
                <a:lnTo>
                  <a:pt x="2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45" name="Line 1821">
            <a:extLst>
              <a:ext uri="{FF2B5EF4-FFF2-40B4-BE49-F238E27FC236}">
                <a16:creationId xmlns:a16="http://schemas.microsoft.com/office/drawing/2014/main" id="{00000000-0008-0000-0000-00001D0B0000}"/>
              </a:ext>
            </a:extLst>
          </xdr:cNvPr>
          <xdr:cNvSpPr>
            <a:spLocks noChangeShapeType="1"/>
          </xdr:cNvSpPr>
        </xdr:nvSpPr>
        <xdr:spPr bwMode="auto">
          <a:xfrm>
            <a:off x="10735" y="8370"/>
            <a:ext cx="1" cy="6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6" name="Line 1822">
            <a:extLst>
              <a:ext uri="{FF2B5EF4-FFF2-40B4-BE49-F238E27FC236}">
                <a16:creationId xmlns:a16="http://schemas.microsoft.com/office/drawing/2014/main" id="{00000000-0008-0000-0000-00001E0B0000}"/>
              </a:ext>
            </a:extLst>
          </xdr:cNvPr>
          <xdr:cNvSpPr>
            <a:spLocks noChangeShapeType="1"/>
          </xdr:cNvSpPr>
        </xdr:nvSpPr>
        <xdr:spPr bwMode="auto">
          <a:xfrm>
            <a:off x="10735" y="10767"/>
            <a:ext cx="1" cy="6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7" name="Line 1823">
            <a:extLst>
              <a:ext uri="{FF2B5EF4-FFF2-40B4-BE49-F238E27FC236}">
                <a16:creationId xmlns:a16="http://schemas.microsoft.com/office/drawing/2014/main" id="{00000000-0008-0000-0000-00001F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42" y="8450"/>
            <a:ext cx="1" cy="23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48" name="Freeform 1824">
            <a:extLst>
              <a:ext uri="{FF2B5EF4-FFF2-40B4-BE49-F238E27FC236}">
                <a16:creationId xmlns:a16="http://schemas.microsoft.com/office/drawing/2014/main" id="{00000000-0008-0000-0000-0000200B0000}"/>
              </a:ext>
            </a:extLst>
          </xdr:cNvPr>
          <xdr:cNvSpPr>
            <a:spLocks/>
          </xdr:cNvSpPr>
        </xdr:nvSpPr>
        <xdr:spPr bwMode="auto">
          <a:xfrm>
            <a:off x="10735" y="10759"/>
            <a:ext cx="4" cy="8"/>
          </a:xfrm>
          <a:custGeom>
            <a:avLst/>
            <a:gdLst>
              <a:gd name="T0" fmla="*/ 0 w 12"/>
              <a:gd name="T1" fmla="*/ 24 h 24"/>
              <a:gd name="T2" fmla="*/ 2 w 12"/>
              <a:gd name="T3" fmla="*/ 20 h 24"/>
              <a:gd name="T4" fmla="*/ 3 w 12"/>
              <a:gd name="T5" fmla="*/ 13 h 24"/>
              <a:gd name="T6" fmla="*/ 6 w 12"/>
              <a:gd name="T7" fmla="*/ 6 h 24"/>
              <a:gd name="T8" fmla="*/ 12 w 12"/>
              <a:gd name="T9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2" h="24">
                <a:moveTo>
                  <a:pt x="0" y="24"/>
                </a:moveTo>
                <a:lnTo>
                  <a:pt x="2" y="20"/>
                </a:lnTo>
                <a:lnTo>
                  <a:pt x="3" y="13"/>
                </a:lnTo>
                <a:lnTo>
                  <a:pt x="6" y="6"/>
                </a:lnTo>
                <a:lnTo>
                  <a:pt x="1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49" name="Line 1825">
            <a:extLst>
              <a:ext uri="{FF2B5EF4-FFF2-40B4-BE49-F238E27FC236}">
                <a16:creationId xmlns:a16="http://schemas.microsoft.com/office/drawing/2014/main" id="{00000000-0008-0000-0000-000021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0994" y="845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0" name="Line 1826">
            <a:extLst>
              <a:ext uri="{FF2B5EF4-FFF2-40B4-BE49-F238E27FC236}">
                <a16:creationId xmlns:a16="http://schemas.microsoft.com/office/drawing/2014/main" id="{00000000-0008-0000-0000-000022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136" y="8361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1" name="Freeform 1827">
            <a:extLst>
              <a:ext uri="{FF2B5EF4-FFF2-40B4-BE49-F238E27FC236}">
                <a16:creationId xmlns:a16="http://schemas.microsoft.com/office/drawing/2014/main" id="{00000000-0008-0000-0000-0000230B0000}"/>
              </a:ext>
            </a:extLst>
          </xdr:cNvPr>
          <xdr:cNvSpPr>
            <a:spLocks/>
          </xdr:cNvSpPr>
        </xdr:nvSpPr>
        <xdr:spPr bwMode="auto">
          <a:xfrm>
            <a:off x="12237" y="11662"/>
            <a:ext cx="253" cy="124"/>
          </a:xfrm>
          <a:custGeom>
            <a:avLst/>
            <a:gdLst>
              <a:gd name="T0" fmla="*/ 0 w 758"/>
              <a:gd name="T1" fmla="*/ 0 h 370"/>
              <a:gd name="T2" fmla="*/ 120 w 758"/>
              <a:gd name="T3" fmla="*/ 66 h 370"/>
              <a:gd name="T4" fmla="*/ 243 w 758"/>
              <a:gd name="T5" fmla="*/ 130 h 370"/>
              <a:gd name="T6" fmla="*/ 367 w 758"/>
              <a:gd name="T7" fmla="*/ 193 h 370"/>
              <a:gd name="T8" fmla="*/ 496 w 758"/>
              <a:gd name="T9" fmla="*/ 253 h 370"/>
              <a:gd name="T10" fmla="*/ 626 w 758"/>
              <a:gd name="T11" fmla="*/ 313 h 370"/>
              <a:gd name="T12" fmla="*/ 758 w 758"/>
              <a:gd name="T13" fmla="*/ 370 h 3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58" h="370">
                <a:moveTo>
                  <a:pt x="0" y="0"/>
                </a:moveTo>
                <a:lnTo>
                  <a:pt x="120" y="66"/>
                </a:lnTo>
                <a:lnTo>
                  <a:pt x="243" y="130"/>
                </a:lnTo>
                <a:lnTo>
                  <a:pt x="367" y="193"/>
                </a:lnTo>
                <a:lnTo>
                  <a:pt x="496" y="253"/>
                </a:lnTo>
                <a:lnTo>
                  <a:pt x="626" y="313"/>
                </a:lnTo>
                <a:lnTo>
                  <a:pt x="758" y="37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52" name="Line 1828">
            <a:extLst>
              <a:ext uri="{FF2B5EF4-FFF2-40B4-BE49-F238E27FC236}">
                <a16:creationId xmlns:a16="http://schemas.microsoft.com/office/drawing/2014/main" id="{00000000-0008-0000-0000-000024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209" y="11653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3" name="Line 1829">
            <a:extLst>
              <a:ext uri="{FF2B5EF4-FFF2-40B4-BE49-F238E27FC236}">
                <a16:creationId xmlns:a16="http://schemas.microsoft.com/office/drawing/2014/main" id="{00000000-0008-0000-0000-000025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70" y="1093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54" name="Freeform 1830">
            <a:extLst>
              <a:ext uri="{FF2B5EF4-FFF2-40B4-BE49-F238E27FC236}">
                <a16:creationId xmlns:a16="http://schemas.microsoft.com/office/drawing/2014/main" id="{00000000-0008-0000-0000-0000260B0000}"/>
              </a:ext>
            </a:extLst>
          </xdr:cNvPr>
          <xdr:cNvSpPr>
            <a:spLocks/>
          </xdr:cNvSpPr>
        </xdr:nvSpPr>
        <xdr:spPr bwMode="auto">
          <a:xfrm>
            <a:off x="10741" y="10777"/>
            <a:ext cx="214" cy="146"/>
          </a:xfrm>
          <a:custGeom>
            <a:avLst/>
            <a:gdLst>
              <a:gd name="T0" fmla="*/ 642 w 642"/>
              <a:gd name="T1" fmla="*/ 438 h 438"/>
              <a:gd name="T2" fmla="*/ 528 w 642"/>
              <a:gd name="T3" fmla="*/ 368 h 438"/>
              <a:gd name="T4" fmla="*/ 416 w 642"/>
              <a:gd name="T5" fmla="*/ 298 h 438"/>
              <a:gd name="T6" fmla="*/ 308 w 642"/>
              <a:gd name="T7" fmla="*/ 225 h 438"/>
              <a:gd name="T8" fmla="*/ 202 w 642"/>
              <a:gd name="T9" fmla="*/ 151 h 438"/>
              <a:gd name="T10" fmla="*/ 100 w 642"/>
              <a:gd name="T11" fmla="*/ 77 h 438"/>
              <a:gd name="T12" fmla="*/ 0 w 642"/>
              <a:gd name="T13" fmla="*/ 0 h 4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2" h="438">
                <a:moveTo>
                  <a:pt x="642" y="438"/>
                </a:moveTo>
                <a:lnTo>
                  <a:pt x="528" y="368"/>
                </a:lnTo>
                <a:lnTo>
                  <a:pt x="416" y="298"/>
                </a:lnTo>
                <a:lnTo>
                  <a:pt x="308" y="225"/>
                </a:lnTo>
                <a:lnTo>
                  <a:pt x="202" y="151"/>
                </a:lnTo>
                <a:lnTo>
                  <a:pt x="100" y="7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55" name="Freeform 1831">
            <a:extLst>
              <a:ext uri="{FF2B5EF4-FFF2-40B4-BE49-F238E27FC236}">
                <a16:creationId xmlns:a16="http://schemas.microsoft.com/office/drawing/2014/main" id="{00000000-0008-0000-0000-0000270B0000}"/>
              </a:ext>
            </a:extLst>
          </xdr:cNvPr>
          <xdr:cNvSpPr>
            <a:spLocks/>
          </xdr:cNvSpPr>
        </xdr:nvSpPr>
        <xdr:spPr bwMode="auto">
          <a:xfrm>
            <a:off x="10955" y="10923"/>
            <a:ext cx="15" cy="15"/>
          </a:xfrm>
          <a:custGeom>
            <a:avLst/>
            <a:gdLst>
              <a:gd name="T0" fmla="*/ 0 w 44"/>
              <a:gd name="T1" fmla="*/ 0 h 45"/>
              <a:gd name="T2" fmla="*/ 10 w 44"/>
              <a:gd name="T3" fmla="*/ 5 h 45"/>
              <a:gd name="T4" fmla="*/ 20 w 44"/>
              <a:gd name="T5" fmla="*/ 13 h 45"/>
              <a:gd name="T6" fmla="*/ 27 w 44"/>
              <a:gd name="T7" fmla="*/ 21 h 45"/>
              <a:gd name="T8" fmla="*/ 34 w 44"/>
              <a:gd name="T9" fmla="*/ 28 h 45"/>
              <a:gd name="T10" fmla="*/ 40 w 44"/>
              <a:gd name="T11" fmla="*/ 37 h 45"/>
              <a:gd name="T12" fmla="*/ 44 w 44"/>
              <a:gd name="T13" fmla="*/ 45 h 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4" h="45">
                <a:moveTo>
                  <a:pt x="0" y="0"/>
                </a:moveTo>
                <a:lnTo>
                  <a:pt x="10" y="5"/>
                </a:lnTo>
                <a:lnTo>
                  <a:pt x="20" y="13"/>
                </a:lnTo>
                <a:lnTo>
                  <a:pt x="27" y="21"/>
                </a:lnTo>
                <a:lnTo>
                  <a:pt x="34" y="28"/>
                </a:lnTo>
                <a:lnTo>
                  <a:pt x="40" y="37"/>
                </a:lnTo>
                <a:lnTo>
                  <a:pt x="44" y="4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56" name="Freeform 1832">
            <a:extLst>
              <a:ext uri="{FF2B5EF4-FFF2-40B4-BE49-F238E27FC236}">
                <a16:creationId xmlns:a16="http://schemas.microsoft.com/office/drawing/2014/main" id="{00000000-0008-0000-0000-0000280B0000}"/>
              </a:ext>
            </a:extLst>
          </xdr:cNvPr>
          <xdr:cNvSpPr>
            <a:spLocks/>
          </xdr:cNvSpPr>
        </xdr:nvSpPr>
        <xdr:spPr bwMode="auto">
          <a:xfrm>
            <a:off x="12224" y="11646"/>
            <a:ext cx="1" cy="2"/>
          </a:xfrm>
          <a:custGeom>
            <a:avLst/>
            <a:gdLst>
              <a:gd name="T0" fmla="*/ 2 w 2"/>
              <a:gd name="T1" fmla="*/ 6 h 6"/>
              <a:gd name="T2" fmla="*/ 1 w 2"/>
              <a:gd name="T3" fmla="*/ 5 h 6"/>
              <a:gd name="T4" fmla="*/ 0 w 2"/>
              <a:gd name="T5" fmla="*/ 3 h 6"/>
              <a:gd name="T6" fmla="*/ 0 w 2"/>
              <a:gd name="T7" fmla="*/ 2 h 6"/>
              <a:gd name="T8" fmla="*/ 0 w 2"/>
              <a:gd name="T9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" h="6">
                <a:moveTo>
                  <a:pt x="2" y="6"/>
                </a:moveTo>
                <a:lnTo>
                  <a:pt x="1" y="5"/>
                </a:ln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57" name="Freeform 1833">
            <a:extLst>
              <a:ext uri="{FF2B5EF4-FFF2-40B4-BE49-F238E27FC236}">
                <a16:creationId xmlns:a16="http://schemas.microsoft.com/office/drawing/2014/main" id="{00000000-0008-0000-0000-0000290B0000}"/>
              </a:ext>
            </a:extLst>
          </xdr:cNvPr>
          <xdr:cNvSpPr>
            <a:spLocks/>
          </xdr:cNvSpPr>
        </xdr:nvSpPr>
        <xdr:spPr bwMode="auto">
          <a:xfrm>
            <a:off x="10970" y="10938"/>
            <a:ext cx="1" cy="3"/>
          </a:xfrm>
          <a:custGeom>
            <a:avLst/>
            <a:gdLst>
              <a:gd name="T0" fmla="*/ 0 w 2"/>
              <a:gd name="T1" fmla="*/ 0 h 9"/>
              <a:gd name="T2" fmla="*/ 0 w 2"/>
              <a:gd name="T3" fmla="*/ 5 h 9"/>
              <a:gd name="T4" fmla="*/ 2 w 2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9">
                <a:moveTo>
                  <a:pt x="0" y="0"/>
                </a:moveTo>
                <a:lnTo>
                  <a:pt x="0" y="5"/>
                </a:lnTo>
                <a:lnTo>
                  <a:pt x="2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58" name="Freeform 1834">
            <a:extLst>
              <a:ext uri="{FF2B5EF4-FFF2-40B4-BE49-F238E27FC236}">
                <a16:creationId xmlns:a16="http://schemas.microsoft.com/office/drawing/2014/main" id="{00000000-0008-0000-0000-00002A0B0000}"/>
              </a:ext>
            </a:extLst>
          </xdr:cNvPr>
          <xdr:cNvSpPr>
            <a:spLocks/>
          </xdr:cNvSpPr>
        </xdr:nvSpPr>
        <xdr:spPr bwMode="auto">
          <a:xfrm>
            <a:off x="10970" y="10941"/>
            <a:ext cx="1" cy="2"/>
          </a:xfrm>
          <a:custGeom>
            <a:avLst/>
            <a:gdLst>
              <a:gd name="T0" fmla="*/ 0 h 7"/>
              <a:gd name="T1" fmla="*/ 4 h 7"/>
              <a:gd name="T2" fmla="*/ 7 h 7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7">
                <a:moveTo>
                  <a:pt x="0" y="0"/>
                </a:moveTo>
                <a:lnTo>
                  <a:pt x="0" y="4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59" name="Line 1835">
            <a:extLst>
              <a:ext uri="{FF2B5EF4-FFF2-40B4-BE49-F238E27FC236}">
                <a16:creationId xmlns:a16="http://schemas.microsoft.com/office/drawing/2014/main" id="{00000000-0008-0000-0000-00002B0B0000}"/>
              </a:ext>
            </a:extLst>
          </xdr:cNvPr>
          <xdr:cNvSpPr>
            <a:spLocks noChangeShapeType="1"/>
          </xdr:cNvSpPr>
        </xdr:nvSpPr>
        <xdr:spPr bwMode="auto">
          <a:xfrm>
            <a:off x="10970" y="8537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0" name="Line 1836">
            <a:extLst>
              <a:ext uri="{FF2B5EF4-FFF2-40B4-BE49-F238E27FC236}">
                <a16:creationId xmlns:a16="http://schemas.microsoft.com/office/drawing/2014/main" id="{00000000-0008-0000-0000-00002C0B0000}"/>
              </a:ext>
            </a:extLst>
          </xdr:cNvPr>
          <xdr:cNvSpPr>
            <a:spLocks noChangeShapeType="1"/>
          </xdr:cNvSpPr>
        </xdr:nvSpPr>
        <xdr:spPr bwMode="auto">
          <a:xfrm>
            <a:off x="10970" y="10943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1" name="Line 1837">
            <a:extLst>
              <a:ext uri="{FF2B5EF4-FFF2-40B4-BE49-F238E27FC236}">
                <a16:creationId xmlns:a16="http://schemas.microsoft.com/office/drawing/2014/main" id="{00000000-0008-0000-0000-00002D0B0000}"/>
              </a:ext>
            </a:extLst>
          </xdr:cNvPr>
          <xdr:cNvSpPr>
            <a:spLocks noChangeShapeType="1"/>
          </xdr:cNvSpPr>
        </xdr:nvSpPr>
        <xdr:spPr bwMode="auto">
          <a:xfrm>
            <a:off x="10990" y="8622"/>
            <a:ext cx="1" cy="17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2" name="Line 1838">
            <a:extLst>
              <a:ext uri="{FF2B5EF4-FFF2-40B4-BE49-F238E27FC236}">
                <a16:creationId xmlns:a16="http://schemas.microsoft.com/office/drawing/2014/main" id="{00000000-0008-0000-0000-00002E0B0000}"/>
              </a:ext>
            </a:extLst>
          </xdr:cNvPr>
          <xdr:cNvSpPr>
            <a:spLocks noChangeShapeType="1"/>
          </xdr:cNvSpPr>
        </xdr:nvSpPr>
        <xdr:spPr bwMode="auto">
          <a:xfrm>
            <a:off x="10990" y="10041"/>
            <a:ext cx="1" cy="19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3" name="Line 1839">
            <a:extLst>
              <a:ext uri="{FF2B5EF4-FFF2-40B4-BE49-F238E27FC236}">
                <a16:creationId xmlns:a16="http://schemas.microsoft.com/office/drawing/2014/main" id="{00000000-0008-0000-0000-00002F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90" y="10731"/>
            <a:ext cx="1" cy="19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4" name="Freeform 1840">
            <a:extLst>
              <a:ext uri="{FF2B5EF4-FFF2-40B4-BE49-F238E27FC236}">
                <a16:creationId xmlns:a16="http://schemas.microsoft.com/office/drawing/2014/main" id="{00000000-0008-0000-0000-0000300B0000}"/>
              </a:ext>
            </a:extLst>
          </xdr:cNvPr>
          <xdr:cNvSpPr>
            <a:spLocks/>
          </xdr:cNvSpPr>
        </xdr:nvSpPr>
        <xdr:spPr bwMode="auto">
          <a:xfrm>
            <a:off x="10970" y="8607"/>
            <a:ext cx="1" cy="3"/>
          </a:xfrm>
          <a:custGeom>
            <a:avLst/>
            <a:gdLst>
              <a:gd name="T0" fmla="*/ 2 w 2"/>
              <a:gd name="T1" fmla="*/ 0 h 7"/>
              <a:gd name="T2" fmla="*/ 2 w 2"/>
              <a:gd name="T3" fmla="*/ 3 h 7"/>
              <a:gd name="T4" fmla="*/ 2 w 2"/>
              <a:gd name="T5" fmla="*/ 4 h 7"/>
              <a:gd name="T6" fmla="*/ 0 w 2"/>
              <a:gd name="T7" fmla="*/ 6 h 7"/>
              <a:gd name="T8" fmla="*/ 0 w 2"/>
              <a:gd name="T9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" h="7">
                <a:moveTo>
                  <a:pt x="2" y="0"/>
                </a:moveTo>
                <a:lnTo>
                  <a:pt x="2" y="3"/>
                </a:lnTo>
                <a:lnTo>
                  <a:pt x="2" y="4"/>
                </a:lnTo>
                <a:lnTo>
                  <a:pt x="0" y="6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65" name="Line 1841">
            <a:extLst>
              <a:ext uri="{FF2B5EF4-FFF2-40B4-BE49-F238E27FC236}">
                <a16:creationId xmlns:a16="http://schemas.microsoft.com/office/drawing/2014/main" id="{00000000-0008-0000-0000-000031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9" y="835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6" name="Freeform 1842">
            <a:extLst>
              <a:ext uri="{FF2B5EF4-FFF2-40B4-BE49-F238E27FC236}">
                <a16:creationId xmlns:a16="http://schemas.microsoft.com/office/drawing/2014/main" id="{00000000-0008-0000-0000-0000320B0000}"/>
              </a:ext>
            </a:extLst>
          </xdr:cNvPr>
          <xdr:cNvSpPr>
            <a:spLocks/>
          </xdr:cNvSpPr>
        </xdr:nvSpPr>
        <xdr:spPr bwMode="auto">
          <a:xfrm>
            <a:off x="11021" y="8328"/>
            <a:ext cx="17" cy="25"/>
          </a:xfrm>
          <a:custGeom>
            <a:avLst/>
            <a:gdLst>
              <a:gd name="T0" fmla="*/ 0 w 53"/>
              <a:gd name="T1" fmla="*/ 73 h 73"/>
              <a:gd name="T2" fmla="*/ 0 w 53"/>
              <a:gd name="T3" fmla="*/ 67 h 73"/>
              <a:gd name="T4" fmla="*/ 1 w 53"/>
              <a:gd name="T5" fmla="*/ 60 h 73"/>
              <a:gd name="T6" fmla="*/ 3 w 53"/>
              <a:gd name="T7" fmla="*/ 53 h 73"/>
              <a:gd name="T8" fmla="*/ 6 w 53"/>
              <a:gd name="T9" fmla="*/ 47 h 73"/>
              <a:gd name="T10" fmla="*/ 10 w 53"/>
              <a:gd name="T11" fmla="*/ 40 h 73"/>
              <a:gd name="T12" fmla="*/ 13 w 53"/>
              <a:gd name="T13" fmla="*/ 33 h 73"/>
              <a:gd name="T14" fmla="*/ 18 w 53"/>
              <a:gd name="T15" fmla="*/ 27 h 73"/>
              <a:gd name="T16" fmla="*/ 24 w 53"/>
              <a:gd name="T17" fmla="*/ 22 h 73"/>
              <a:gd name="T18" fmla="*/ 30 w 53"/>
              <a:gd name="T19" fmla="*/ 16 h 73"/>
              <a:gd name="T20" fmla="*/ 37 w 53"/>
              <a:gd name="T21" fmla="*/ 10 h 73"/>
              <a:gd name="T22" fmla="*/ 44 w 53"/>
              <a:gd name="T23" fmla="*/ 4 h 73"/>
              <a:gd name="T24" fmla="*/ 53 w 53"/>
              <a:gd name="T25" fmla="*/ 0 h 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3" h="73">
                <a:moveTo>
                  <a:pt x="0" y="73"/>
                </a:moveTo>
                <a:lnTo>
                  <a:pt x="0" y="67"/>
                </a:lnTo>
                <a:lnTo>
                  <a:pt x="1" y="60"/>
                </a:lnTo>
                <a:lnTo>
                  <a:pt x="3" y="53"/>
                </a:lnTo>
                <a:lnTo>
                  <a:pt x="6" y="47"/>
                </a:lnTo>
                <a:lnTo>
                  <a:pt x="10" y="40"/>
                </a:lnTo>
                <a:lnTo>
                  <a:pt x="13" y="33"/>
                </a:lnTo>
                <a:lnTo>
                  <a:pt x="18" y="27"/>
                </a:lnTo>
                <a:lnTo>
                  <a:pt x="24" y="22"/>
                </a:lnTo>
                <a:lnTo>
                  <a:pt x="30" y="16"/>
                </a:lnTo>
                <a:lnTo>
                  <a:pt x="37" y="10"/>
                </a:lnTo>
                <a:lnTo>
                  <a:pt x="44" y="4"/>
                </a:lnTo>
                <a:lnTo>
                  <a:pt x="5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67" name="Line 1843">
            <a:extLst>
              <a:ext uri="{FF2B5EF4-FFF2-40B4-BE49-F238E27FC236}">
                <a16:creationId xmlns:a16="http://schemas.microsoft.com/office/drawing/2014/main" id="{00000000-0008-0000-0000-000033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9" y="835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8" name="Line 1844">
            <a:extLst>
              <a:ext uri="{FF2B5EF4-FFF2-40B4-BE49-F238E27FC236}">
                <a16:creationId xmlns:a16="http://schemas.microsoft.com/office/drawing/2014/main" id="{00000000-0008-0000-0000-000034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22" y="8425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69" name="Freeform 1845">
            <a:extLst>
              <a:ext uri="{FF2B5EF4-FFF2-40B4-BE49-F238E27FC236}">
                <a16:creationId xmlns:a16="http://schemas.microsoft.com/office/drawing/2014/main" id="{00000000-0008-0000-0000-0000350B0000}"/>
              </a:ext>
            </a:extLst>
          </xdr:cNvPr>
          <xdr:cNvSpPr>
            <a:spLocks/>
          </xdr:cNvSpPr>
        </xdr:nvSpPr>
        <xdr:spPr bwMode="auto">
          <a:xfrm>
            <a:off x="10990" y="10038"/>
            <a:ext cx="3" cy="3"/>
          </a:xfrm>
          <a:custGeom>
            <a:avLst/>
            <a:gdLst>
              <a:gd name="T0" fmla="*/ 0 w 7"/>
              <a:gd name="T1" fmla="*/ 10 h 10"/>
              <a:gd name="T2" fmla="*/ 0 w 7"/>
              <a:gd name="T3" fmla="*/ 8 h 10"/>
              <a:gd name="T4" fmla="*/ 1 w 7"/>
              <a:gd name="T5" fmla="*/ 7 h 10"/>
              <a:gd name="T6" fmla="*/ 1 w 7"/>
              <a:gd name="T7" fmla="*/ 6 h 10"/>
              <a:gd name="T8" fmla="*/ 2 w 7"/>
              <a:gd name="T9" fmla="*/ 4 h 10"/>
              <a:gd name="T10" fmla="*/ 2 w 7"/>
              <a:gd name="T11" fmla="*/ 3 h 10"/>
              <a:gd name="T12" fmla="*/ 4 w 7"/>
              <a:gd name="T13" fmla="*/ 1 h 10"/>
              <a:gd name="T14" fmla="*/ 5 w 7"/>
              <a:gd name="T15" fmla="*/ 1 h 10"/>
              <a:gd name="T16" fmla="*/ 7 w 7"/>
              <a:gd name="T17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7" h="10">
                <a:moveTo>
                  <a:pt x="0" y="10"/>
                </a:moveTo>
                <a:lnTo>
                  <a:pt x="0" y="8"/>
                </a:lnTo>
                <a:lnTo>
                  <a:pt x="1" y="7"/>
                </a:lnTo>
                <a:lnTo>
                  <a:pt x="1" y="6"/>
                </a:lnTo>
                <a:lnTo>
                  <a:pt x="2" y="4"/>
                </a:lnTo>
                <a:lnTo>
                  <a:pt x="2" y="3"/>
                </a:lnTo>
                <a:lnTo>
                  <a:pt x="4" y="1"/>
                </a:lnTo>
                <a:lnTo>
                  <a:pt x="5" y="1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70" name="Line 1846">
            <a:extLst>
              <a:ext uri="{FF2B5EF4-FFF2-40B4-BE49-F238E27FC236}">
                <a16:creationId xmlns:a16="http://schemas.microsoft.com/office/drawing/2014/main" id="{00000000-0008-0000-0000-0000360B0000}"/>
              </a:ext>
            </a:extLst>
          </xdr:cNvPr>
          <xdr:cNvSpPr>
            <a:spLocks noChangeShapeType="1"/>
          </xdr:cNvSpPr>
        </xdr:nvSpPr>
        <xdr:spPr bwMode="auto">
          <a:xfrm>
            <a:off x="11137" y="836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1" name="Line 1847">
            <a:extLst>
              <a:ext uri="{FF2B5EF4-FFF2-40B4-BE49-F238E27FC236}">
                <a16:creationId xmlns:a16="http://schemas.microsoft.com/office/drawing/2014/main" id="{00000000-0008-0000-0000-0000370B0000}"/>
              </a:ext>
            </a:extLst>
          </xdr:cNvPr>
          <xdr:cNvSpPr>
            <a:spLocks noChangeShapeType="1"/>
          </xdr:cNvSpPr>
        </xdr:nvSpPr>
        <xdr:spPr bwMode="auto">
          <a:xfrm>
            <a:off x="11137" y="836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2" name="Line 1848">
            <a:extLst>
              <a:ext uri="{FF2B5EF4-FFF2-40B4-BE49-F238E27FC236}">
                <a16:creationId xmlns:a16="http://schemas.microsoft.com/office/drawing/2014/main" id="{00000000-0008-0000-0000-0000380B0000}"/>
              </a:ext>
            </a:extLst>
          </xdr:cNvPr>
          <xdr:cNvSpPr>
            <a:spLocks noChangeShapeType="1"/>
          </xdr:cNvSpPr>
        </xdr:nvSpPr>
        <xdr:spPr bwMode="auto">
          <a:xfrm>
            <a:off x="11108" y="838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3" name="Line 1849">
            <a:extLst>
              <a:ext uri="{FF2B5EF4-FFF2-40B4-BE49-F238E27FC236}">
                <a16:creationId xmlns:a16="http://schemas.microsoft.com/office/drawing/2014/main" id="{00000000-0008-0000-0000-0000390B0000}"/>
              </a:ext>
            </a:extLst>
          </xdr:cNvPr>
          <xdr:cNvSpPr>
            <a:spLocks noChangeShapeType="1"/>
          </xdr:cNvSpPr>
        </xdr:nvSpPr>
        <xdr:spPr bwMode="auto">
          <a:xfrm>
            <a:off x="11017" y="10714"/>
            <a:ext cx="1207" cy="69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4" name="Freeform 1850">
            <a:extLst>
              <a:ext uri="{FF2B5EF4-FFF2-40B4-BE49-F238E27FC236}">
                <a16:creationId xmlns:a16="http://schemas.microsoft.com/office/drawing/2014/main" id="{00000000-0008-0000-0000-00003A0B0000}"/>
              </a:ext>
            </a:extLst>
          </xdr:cNvPr>
          <xdr:cNvSpPr>
            <a:spLocks/>
          </xdr:cNvSpPr>
        </xdr:nvSpPr>
        <xdr:spPr bwMode="auto">
          <a:xfrm>
            <a:off x="11021" y="8417"/>
            <a:ext cx="2" cy="8"/>
          </a:xfrm>
          <a:custGeom>
            <a:avLst/>
            <a:gdLst>
              <a:gd name="T0" fmla="*/ 6 w 6"/>
              <a:gd name="T1" fmla="*/ 25 h 25"/>
              <a:gd name="T2" fmla="*/ 6 w 6"/>
              <a:gd name="T3" fmla="*/ 22 h 25"/>
              <a:gd name="T4" fmla="*/ 4 w 6"/>
              <a:gd name="T5" fmla="*/ 10 h 25"/>
              <a:gd name="T6" fmla="*/ 0 w 6"/>
              <a:gd name="T7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6" h="25">
                <a:moveTo>
                  <a:pt x="6" y="25"/>
                </a:moveTo>
                <a:lnTo>
                  <a:pt x="6" y="22"/>
                </a:lnTo>
                <a:lnTo>
                  <a:pt x="4" y="1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75" name="Freeform 1851">
            <a:extLst>
              <a:ext uri="{FF2B5EF4-FFF2-40B4-BE49-F238E27FC236}">
                <a16:creationId xmlns:a16="http://schemas.microsoft.com/office/drawing/2014/main" id="{00000000-0008-0000-0000-00003B0B0000}"/>
              </a:ext>
            </a:extLst>
          </xdr:cNvPr>
          <xdr:cNvSpPr>
            <a:spLocks/>
          </xdr:cNvSpPr>
        </xdr:nvSpPr>
        <xdr:spPr bwMode="auto">
          <a:xfrm>
            <a:off x="11021" y="8359"/>
            <a:ext cx="2" cy="8"/>
          </a:xfrm>
          <a:custGeom>
            <a:avLst/>
            <a:gdLst>
              <a:gd name="T0" fmla="*/ 0 w 6"/>
              <a:gd name="T1" fmla="*/ 0 h 25"/>
              <a:gd name="T2" fmla="*/ 0 w 6"/>
              <a:gd name="T3" fmla="*/ 3 h 25"/>
              <a:gd name="T4" fmla="*/ 0 w 6"/>
              <a:gd name="T5" fmla="*/ 8 h 25"/>
              <a:gd name="T6" fmla="*/ 1 w 6"/>
              <a:gd name="T7" fmla="*/ 12 h 25"/>
              <a:gd name="T8" fmla="*/ 3 w 6"/>
              <a:gd name="T9" fmla="*/ 16 h 25"/>
              <a:gd name="T10" fmla="*/ 4 w 6"/>
              <a:gd name="T11" fmla="*/ 20 h 25"/>
              <a:gd name="T12" fmla="*/ 6 w 6"/>
              <a:gd name="T13" fmla="*/ 25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" h="25">
                <a:moveTo>
                  <a:pt x="0" y="0"/>
                </a:moveTo>
                <a:lnTo>
                  <a:pt x="0" y="3"/>
                </a:lnTo>
                <a:lnTo>
                  <a:pt x="0" y="8"/>
                </a:lnTo>
                <a:lnTo>
                  <a:pt x="1" y="12"/>
                </a:lnTo>
                <a:lnTo>
                  <a:pt x="3" y="16"/>
                </a:lnTo>
                <a:lnTo>
                  <a:pt x="4" y="20"/>
                </a:lnTo>
                <a:lnTo>
                  <a:pt x="6" y="2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76" name="Line 1852">
            <a:extLst>
              <a:ext uri="{FF2B5EF4-FFF2-40B4-BE49-F238E27FC236}">
                <a16:creationId xmlns:a16="http://schemas.microsoft.com/office/drawing/2014/main" id="{00000000-0008-0000-0000-00003C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1019" y="836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7" name="Line 1853">
            <a:extLst>
              <a:ext uri="{FF2B5EF4-FFF2-40B4-BE49-F238E27FC236}">
                <a16:creationId xmlns:a16="http://schemas.microsoft.com/office/drawing/2014/main" id="{00000000-0008-0000-0000-00003D0B0000}"/>
              </a:ext>
            </a:extLst>
          </xdr:cNvPr>
          <xdr:cNvSpPr>
            <a:spLocks noChangeShapeType="1"/>
          </xdr:cNvSpPr>
        </xdr:nvSpPr>
        <xdr:spPr bwMode="auto">
          <a:xfrm>
            <a:off x="11019" y="836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8" name="Line 1854">
            <a:extLst>
              <a:ext uri="{FF2B5EF4-FFF2-40B4-BE49-F238E27FC236}">
                <a16:creationId xmlns:a16="http://schemas.microsoft.com/office/drawing/2014/main" id="{00000000-0008-0000-0000-00003E0B0000}"/>
              </a:ext>
            </a:extLst>
          </xdr:cNvPr>
          <xdr:cNvSpPr>
            <a:spLocks noChangeShapeType="1"/>
          </xdr:cNvSpPr>
        </xdr:nvSpPr>
        <xdr:spPr bwMode="auto">
          <a:xfrm>
            <a:off x="11017" y="8812"/>
            <a:ext cx="1" cy="121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79" name="Line 1855">
            <a:extLst>
              <a:ext uri="{FF2B5EF4-FFF2-40B4-BE49-F238E27FC236}">
                <a16:creationId xmlns:a16="http://schemas.microsoft.com/office/drawing/2014/main" id="{00000000-0008-0000-0000-00003F0B0000}"/>
              </a:ext>
            </a:extLst>
          </xdr:cNvPr>
          <xdr:cNvSpPr>
            <a:spLocks noChangeShapeType="1"/>
          </xdr:cNvSpPr>
        </xdr:nvSpPr>
        <xdr:spPr bwMode="auto">
          <a:xfrm>
            <a:off x="11017" y="10248"/>
            <a:ext cx="1" cy="46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80" name="Line 1856">
            <a:extLst>
              <a:ext uri="{FF2B5EF4-FFF2-40B4-BE49-F238E27FC236}">
                <a16:creationId xmlns:a16="http://schemas.microsoft.com/office/drawing/2014/main" id="{00000000-0008-0000-0000-0000400B0000}"/>
              </a:ext>
            </a:extLst>
          </xdr:cNvPr>
          <xdr:cNvSpPr>
            <a:spLocks noChangeShapeType="1"/>
          </xdr:cNvSpPr>
        </xdr:nvSpPr>
        <xdr:spPr bwMode="auto">
          <a:xfrm>
            <a:off x="11021" y="8419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81" name="Line 1857">
            <a:extLst>
              <a:ext uri="{FF2B5EF4-FFF2-40B4-BE49-F238E27FC236}">
                <a16:creationId xmlns:a16="http://schemas.microsoft.com/office/drawing/2014/main" id="{00000000-0008-0000-0000-0000410B0000}"/>
              </a:ext>
            </a:extLst>
          </xdr:cNvPr>
          <xdr:cNvSpPr>
            <a:spLocks noChangeShapeType="1"/>
          </xdr:cNvSpPr>
        </xdr:nvSpPr>
        <xdr:spPr bwMode="auto">
          <a:xfrm>
            <a:off x="11021" y="8353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82" name="Line 1858">
            <a:extLst>
              <a:ext uri="{FF2B5EF4-FFF2-40B4-BE49-F238E27FC236}">
                <a16:creationId xmlns:a16="http://schemas.microsoft.com/office/drawing/2014/main" id="{00000000-0008-0000-0000-0000420B0000}"/>
              </a:ext>
            </a:extLst>
          </xdr:cNvPr>
          <xdr:cNvSpPr>
            <a:spLocks noChangeShapeType="1"/>
          </xdr:cNvSpPr>
        </xdr:nvSpPr>
        <xdr:spPr bwMode="auto">
          <a:xfrm>
            <a:off x="11135" y="8353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83" name="Line 1859">
            <a:extLst>
              <a:ext uri="{FF2B5EF4-FFF2-40B4-BE49-F238E27FC236}">
                <a16:creationId xmlns:a16="http://schemas.microsoft.com/office/drawing/2014/main" id="{00000000-0008-0000-0000-0000430B0000}"/>
              </a:ext>
            </a:extLst>
          </xdr:cNvPr>
          <xdr:cNvSpPr>
            <a:spLocks noChangeShapeType="1"/>
          </xdr:cNvSpPr>
        </xdr:nvSpPr>
        <xdr:spPr bwMode="auto">
          <a:xfrm>
            <a:off x="11019" y="835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84" name="Freeform 1860">
            <a:extLst>
              <a:ext uri="{FF2B5EF4-FFF2-40B4-BE49-F238E27FC236}">
                <a16:creationId xmlns:a16="http://schemas.microsoft.com/office/drawing/2014/main" id="{00000000-0008-0000-0000-0000440B0000}"/>
              </a:ext>
            </a:extLst>
          </xdr:cNvPr>
          <xdr:cNvSpPr>
            <a:spLocks/>
          </xdr:cNvSpPr>
        </xdr:nvSpPr>
        <xdr:spPr bwMode="auto">
          <a:xfrm>
            <a:off x="11019" y="8358"/>
            <a:ext cx="1" cy="1"/>
          </a:xfrm>
          <a:custGeom>
            <a:avLst/>
            <a:gdLst>
              <a:gd name="T0" fmla="*/ 4 h 4"/>
              <a:gd name="T1" fmla="*/ 2 h 4"/>
              <a:gd name="T2" fmla="*/ 1 h 4"/>
              <a:gd name="T3" fmla="*/ 0 h 4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4">
                <a:moveTo>
                  <a:pt x="0" y="4"/>
                </a:moveTo>
                <a:lnTo>
                  <a:pt x="0" y="2"/>
                </a:ln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85" name="Freeform 1861">
            <a:extLst>
              <a:ext uri="{FF2B5EF4-FFF2-40B4-BE49-F238E27FC236}">
                <a16:creationId xmlns:a16="http://schemas.microsoft.com/office/drawing/2014/main" id="{00000000-0008-0000-0000-0000450B0000}"/>
              </a:ext>
            </a:extLst>
          </xdr:cNvPr>
          <xdr:cNvSpPr>
            <a:spLocks/>
          </xdr:cNvSpPr>
        </xdr:nvSpPr>
        <xdr:spPr bwMode="auto">
          <a:xfrm>
            <a:off x="10969" y="11013"/>
            <a:ext cx="1" cy="3"/>
          </a:xfrm>
          <a:custGeom>
            <a:avLst/>
            <a:gdLst>
              <a:gd name="T0" fmla="*/ 5 w 5"/>
              <a:gd name="T1" fmla="*/ 0 h 8"/>
              <a:gd name="T2" fmla="*/ 5 w 5"/>
              <a:gd name="T3" fmla="*/ 2 h 8"/>
              <a:gd name="T4" fmla="*/ 5 w 5"/>
              <a:gd name="T5" fmla="*/ 5 h 8"/>
              <a:gd name="T6" fmla="*/ 3 w 5"/>
              <a:gd name="T7" fmla="*/ 7 h 8"/>
              <a:gd name="T8" fmla="*/ 2 w 5"/>
              <a:gd name="T9" fmla="*/ 8 h 8"/>
              <a:gd name="T10" fmla="*/ 2 w 5"/>
              <a:gd name="T11" fmla="*/ 7 h 8"/>
              <a:gd name="T12" fmla="*/ 0 w 5"/>
              <a:gd name="T13" fmla="*/ 7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" h="8">
                <a:moveTo>
                  <a:pt x="5" y="0"/>
                </a:moveTo>
                <a:lnTo>
                  <a:pt x="5" y="2"/>
                </a:lnTo>
                <a:lnTo>
                  <a:pt x="5" y="5"/>
                </a:lnTo>
                <a:lnTo>
                  <a:pt x="3" y="7"/>
                </a:lnTo>
                <a:lnTo>
                  <a:pt x="2" y="8"/>
                </a:lnTo>
                <a:lnTo>
                  <a:pt x="2" y="7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86" name="Freeform 1862">
            <a:extLst>
              <a:ext uri="{FF2B5EF4-FFF2-40B4-BE49-F238E27FC236}">
                <a16:creationId xmlns:a16="http://schemas.microsoft.com/office/drawing/2014/main" id="{00000000-0008-0000-0000-0000460B0000}"/>
              </a:ext>
            </a:extLst>
          </xdr:cNvPr>
          <xdr:cNvSpPr>
            <a:spLocks/>
          </xdr:cNvSpPr>
        </xdr:nvSpPr>
        <xdr:spPr bwMode="auto">
          <a:xfrm>
            <a:off x="10989" y="10922"/>
            <a:ext cx="1" cy="3"/>
          </a:xfrm>
          <a:custGeom>
            <a:avLst/>
            <a:gdLst>
              <a:gd name="T0" fmla="*/ 3 w 3"/>
              <a:gd name="T1" fmla="*/ 0 h 7"/>
              <a:gd name="T2" fmla="*/ 3 w 3"/>
              <a:gd name="T3" fmla="*/ 2 h 7"/>
              <a:gd name="T4" fmla="*/ 3 w 3"/>
              <a:gd name="T5" fmla="*/ 3 h 7"/>
              <a:gd name="T6" fmla="*/ 3 w 3"/>
              <a:gd name="T7" fmla="*/ 5 h 7"/>
              <a:gd name="T8" fmla="*/ 1 w 3"/>
              <a:gd name="T9" fmla="*/ 6 h 7"/>
              <a:gd name="T10" fmla="*/ 0 w 3"/>
              <a:gd name="T11" fmla="*/ 6 h 7"/>
              <a:gd name="T12" fmla="*/ 0 w 3"/>
              <a:gd name="T13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3" h="7">
                <a:moveTo>
                  <a:pt x="3" y="0"/>
                </a:moveTo>
                <a:lnTo>
                  <a:pt x="3" y="2"/>
                </a:lnTo>
                <a:lnTo>
                  <a:pt x="3" y="3"/>
                </a:lnTo>
                <a:lnTo>
                  <a:pt x="3" y="5"/>
                </a:lnTo>
                <a:lnTo>
                  <a:pt x="1" y="6"/>
                </a:lnTo>
                <a:lnTo>
                  <a:pt x="0" y="6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87" name="Line 1863">
            <a:extLst>
              <a:ext uri="{FF2B5EF4-FFF2-40B4-BE49-F238E27FC236}">
                <a16:creationId xmlns:a16="http://schemas.microsoft.com/office/drawing/2014/main" id="{00000000-0008-0000-0000-000047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544" y="1176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88" name="Freeform 1864">
            <a:extLst>
              <a:ext uri="{FF2B5EF4-FFF2-40B4-BE49-F238E27FC236}">
                <a16:creationId xmlns:a16="http://schemas.microsoft.com/office/drawing/2014/main" id="{00000000-0008-0000-0000-0000480B0000}"/>
              </a:ext>
            </a:extLst>
          </xdr:cNvPr>
          <xdr:cNvSpPr>
            <a:spLocks/>
          </xdr:cNvSpPr>
        </xdr:nvSpPr>
        <xdr:spPr bwMode="auto">
          <a:xfrm>
            <a:off x="11019" y="8361"/>
            <a:ext cx="1" cy="2"/>
          </a:xfrm>
          <a:custGeom>
            <a:avLst/>
            <a:gdLst>
              <a:gd name="T0" fmla="*/ 4 h 4"/>
              <a:gd name="T1" fmla="*/ 2 h 4"/>
              <a:gd name="T2" fmla="*/ 1 h 4"/>
              <a:gd name="T3" fmla="*/ 0 h 4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4">
                <a:moveTo>
                  <a:pt x="0" y="4"/>
                </a:moveTo>
                <a:lnTo>
                  <a:pt x="0" y="2"/>
                </a:ln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89" name="Line 1865">
            <a:extLst>
              <a:ext uri="{FF2B5EF4-FFF2-40B4-BE49-F238E27FC236}">
                <a16:creationId xmlns:a16="http://schemas.microsoft.com/office/drawing/2014/main" id="{00000000-0008-0000-0000-0000490B0000}"/>
              </a:ext>
            </a:extLst>
          </xdr:cNvPr>
          <xdr:cNvSpPr>
            <a:spLocks noChangeShapeType="1"/>
          </xdr:cNvSpPr>
        </xdr:nvSpPr>
        <xdr:spPr bwMode="auto">
          <a:xfrm>
            <a:off x="11137" y="835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90" name="Freeform 1866">
            <a:extLst>
              <a:ext uri="{FF2B5EF4-FFF2-40B4-BE49-F238E27FC236}">
                <a16:creationId xmlns:a16="http://schemas.microsoft.com/office/drawing/2014/main" id="{00000000-0008-0000-0000-00004A0B0000}"/>
              </a:ext>
            </a:extLst>
          </xdr:cNvPr>
          <xdr:cNvSpPr>
            <a:spLocks/>
          </xdr:cNvSpPr>
        </xdr:nvSpPr>
        <xdr:spPr bwMode="auto">
          <a:xfrm>
            <a:off x="11148" y="8345"/>
            <a:ext cx="6" cy="9"/>
          </a:xfrm>
          <a:custGeom>
            <a:avLst/>
            <a:gdLst>
              <a:gd name="T0" fmla="*/ 0 w 19"/>
              <a:gd name="T1" fmla="*/ 0 h 25"/>
              <a:gd name="T2" fmla="*/ 0 w 19"/>
              <a:gd name="T3" fmla="*/ 3 h 25"/>
              <a:gd name="T4" fmla="*/ 3 w 19"/>
              <a:gd name="T5" fmla="*/ 9 h 25"/>
              <a:gd name="T6" fmla="*/ 6 w 19"/>
              <a:gd name="T7" fmla="*/ 15 h 25"/>
              <a:gd name="T8" fmla="*/ 12 w 19"/>
              <a:gd name="T9" fmla="*/ 20 h 25"/>
              <a:gd name="T10" fmla="*/ 19 w 19"/>
              <a:gd name="T11" fmla="*/ 25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9" h="25">
                <a:moveTo>
                  <a:pt x="0" y="0"/>
                </a:moveTo>
                <a:lnTo>
                  <a:pt x="0" y="3"/>
                </a:lnTo>
                <a:lnTo>
                  <a:pt x="3" y="9"/>
                </a:lnTo>
                <a:lnTo>
                  <a:pt x="6" y="15"/>
                </a:lnTo>
                <a:lnTo>
                  <a:pt x="12" y="20"/>
                </a:lnTo>
                <a:lnTo>
                  <a:pt x="19" y="2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91" name="Freeform 1867">
            <a:extLst>
              <a:ext uri="{FF2B5EF4-FFF2-40B4-BE49-F238E27FC236}">
                <a16:creationId xmlns:a16="http://schemas.microsoft.com/office/drawing/2014/main" id="{00000000-0008-0000-0000-00004B0B0000}"/>
              </a:ext>
            </a:extLst>
          </xdr:cNvPr>
          <xdr:cNvSpPr>
            <a:spLocks/>
          </xdr:cNvSpPr>
        </xdr:nvSpPr>
        <xdr:spPr bwMode="auto">
          <a:xfrm>
            <a:off x="10990" y="10231"/>
            <a:ext cx="1" cy="1"/>
          </a:xfrm>
          <a:custGeom>
            <a:avLst/>
            <a:gdLst>
              <a:gd name="T0" fmla="*/ 2 w 2"/>
              <a:gd name="T1" fmla="*/ 4 h 4"/>
              <a:gd name="T2" fmla="*/ 1 w 2"/>
              <a:gd name="T3" fmla="*/ 3 h 4"/>
              <a:gd name="T4" fmla="*/ 0 w 2"/>
              <a:gd name="T5" fmla="*/ 1 h 4"/>
              <a:gd name="T6" fmla="*/ 0 w 2"/>
              <a:gd name="T7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4">
                <a:moveTo>
                  <a:pt x="2" y="4"/>
                </a:moveTo>
                <a:lnTo>
                  <a:pt x="1" y="3"/>
                </a:ln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92" name="Freeform 1868">
            <a:extLst>
              <a:ext uri="{FF2B5EF4-FFF2-40B4-BE49-F238E27FC236}">
                <a16:creationId xmlns:a16="http://schemas.microsoft.com/office/drawing/2014/main" id="{00000000-0008-0000-0000-00004C0B0000}"/>
              </a:ext>
            </a:extLst>
          </xdr:cNvPr>
          <xdr:cNvSpPr>
            <a:spLocks/>
          </xdr:cNvSpPr>
        </xdr:nvSpPr>
        <xdr:spPr bwMode="auto">
          <a:xfrm>
            <a:off x="11019" y="8363"/>
            <a:ext cx="1" cy="3"/>
          </a:xfrm>
          <a:custGeom>
            <a:avLst/>
            <a:gdLst>
              <a:gd name="T0" fmla="*/ 0 w 3"/>
              <a:gd name="T1" fmla="*/ 0 h 11"/>
              <a:gd name="T2" fmla="*/ 2 w 3"/>
              <a:gd name="T3" fmla="*/ 5 h 11"/>
              <a:gd name="T4" fmla="*/ 3 w 3"/>
              <a:gd name="T5" fmla="*/ 11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1">
                <a:moveTo>
                  <a:pt x="0" y="0"/>
                </a:moveTo>
                <a:lnTo>
                  <a:pt x="2" y="5"/>
                </a:lnTo>
                <a:lnTo>
                  <a:pt x="3" y="1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93" name="Line 1869">
            <a:extLst>
              <a:ext uri="{FF2B5EF4-FFF2-40B4-BE49-F238E27FC236}">
                <a16:creationId xmlns:a16="http://schemas.microsoft.com/office/drawing/2014/main" id="{00000000-0008-0000-0000-00004D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47" y="838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94" name="Line 1870">
            <a:extLst>
              <a:ext uri="{FF2B5EF4-FFF2-40B4-BE49-F238E27FC236}">
                <a16:creationId xmlns:a16="http://schemas.microsoft.com/office/drawing/2014/main" id="{00000000-0008-0000-0000-00004E0B0000}"/>
              </a:ext>
            </a:extLst>
          </xdr:cNvPr>
          <xdr:cNvSpPr>
            <a:spLocks noChangeShapeType="1"/>
          </xdr:cNvSpPr>
        </xdr:nvSpPr>
        <xdr:spPr bwMode="auto">
          <a:xfrm>
            <a:off x="11137" y="835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95" name="Freeform 1871">
            <a:extLst>
              <a:ext uri="{FF2B5EF4-FFF2-40B4-BE49-F238E27FC236}">
                <a16:creationId xmlns:a16="http://schemas.microsoft.com/office/drawing/2014/main" id="{00000000-0008-0000-0000-00004F0B0000}"/>
              </a:ext>
            </a:extLst>
          </xdr:cNvPr>
          <xdr:cNvSpPr>
            <a:spLocks/>
          </xdr:cNvSpPr>
        </xdr:nvSpPr>
        <xdr:spPr bwMode="auto">
          <a:xfrm>
            <a:off x="11183" y="8337"/>
            <a:ext cx="6" cy="8"/>
          </a:xfrm>
          <a:custGeom>
            <a:avLst/>
            <a:gdLst>
              <a:gd name="T0" fmla="*/ 17 w 17"/>
              <a:gd name="T1" fmla="*/ 24 h 24"/>
              <a:gd name="T2" fmla="*/ 17 w 17"/>
              <a:gd name="T3" fmla="*/ 21 h 24"/>
              <a:gd name="T4" fmla="*/ 16 w 17"/>
              <a:gd name="T5" fmla="*/ 15 h 24"/>
              <a:gd name="T6" fmla="*/ 11 w 17"/>
              <a:gd name="T7" fmla="*/ 10 h 24"/>
              <a:gd name="T8" fmla="*/ 6 w 17"/>
              <a:gd name="T9" fmla="*/ 4 h 24"/>
              <a:gd name="T10" fmla="*/ 0 w 17"/>
              <a:gd name="T11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4">
                <a:moveTo>
                  <a:pt x="17" y="24"/>
                </a:moveTo>
                <a:lnTo>
                  <a:pt x="17" y="21"/>
                </a:lnTo>
                <a:lnTo>
                  <a:pt x="16" y="15"/>
                </a:lnTo>
                <a:lnTo>
                  <a:pt x="11" y="10"/>
                </a:lnTo>
                <a:lnTo>
                  <a:pt x="6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96" name="Line 1872">
            <a:extLst>
              <a:ext uri="{FF2B5EF4-FFF2-40B4-BE49-F238E27FC236}">
                <a16:creationId xmlns:a16="http://schemas.microsoft.com/office/drawing/2014/main" id="{00000000-0008-0000-0000-000050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71" y="1093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897" name="Freeform 1873">
            <a:extLst>
              <a:ext uri="{FF2B5EF4-FFF2-40B4-BE49-F238E27FC236}">
                <a16:creationId xmlns:a16="http://schemas.microsoft.com/office/drawing/2014/main" id="{00000000-0008-0000-0000-0000510B0000}"/>
              </a:ext>
            </a:extLst>
          </xdr:cNvPr>
          <xdr:cNvSpPr>
            <a:spLocks/>
          </xdr:cNvSpPr>
        </xdr:nvSpPr>
        <xdr:spPr bwMode="auto">
          <a:xfrm>
            <a:off x="12613" y="9255"/>
            <a:ext cx="4" cy="2"/>
          </a:xfrm>
          <a:custGeom>
            <a:avLst/>
            <a:gdLst>
              <a:gd name="T0" fmla="*/ 0 w 13"/>
              <a:gd name="T1" fmla="*/ 5 h 5"/>
              <a:gd name="T2" fmla="*/ 7 w 13"/>
              <a:gd name="T3" fmla="*/ 3 h 5"/>
              <a:gd name="T4" fmla="*/ 13 w 13"/>
              <a:gd name="T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5">
                <a:moveTo>
                  <a:pt x="0" y="5"/>
                </a:moveTo>
                <a:lnTo>
                  <a:pt x="7" y="3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98" name="Freeform 1874">
            <a:extLst>
              <a:ext uri="{FF2B5EF4-FFF2-40B4-BE49-F238E27FC236}">
                <a16:creationId xmlns:a16="http://schemas.microsoft.com/office/drawing/2014/main" id="{00000000-0008-0000-0000-0000520B0000}"/>
              </a:ext>
            </a:extLst>
          </xdr:cNvPr>
          <xdr:cNvSpPr>
            <a:spLocks/>
          </xdr:cNvSpPr>
        </xdr:nvSpPr>
        <xdr:spPr bwMode="auto">
          <a:xfrm>
            <a:off x="12588" y="9257"/>
            <a:ext cx="27" cy="5"/>
          </a:xfrm>
          <a:custGeom>
            <a:avLst/>
            <a:gdLst>
              <a:gd name="T0" fmla="*/ 83 w 83"/>
              <a:gd name="T1" fmla="*/ 0 h 16"/>
              <a:gd name="T2" fmla="*/ 65 w 83"/>
              <a:gd name="T3" fmla="*/ 6 h 16"/>
              <a:gd name="T4" fmla="*/ 45 w 83"/>
              <a:gd name="T5" fmla="*/ 10 h 16"/>
              <a:gd name="T6" fmla="*/ 23 w 83"/>
              <a:gd name="T7" fmla="*/ 13 h 16"/>
              <a:gd name="T8" fmla="*/ 0 w 83"/>
              <a:gd name="T9" fmla="*/ 16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3" h="16">
                <a:moveTo>
                  <a:pt x="83" y="0"/>
                </a:moveTo>
                <a:lnTo>
                  <a:pt x="65" y="6"/>
                </a:lnTo>
                <a:lnTo>
                  <a:pt x="45" y="10"/>
                </a:lnTo>
                <a:lnTo>
                  <a:pt x="23" y="13"/>
                </a:lnTo>
                <a:lnTo>
                  <a:pt x="0" y="1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899" name="Line 1875">
            <a:extLst>
              <a:ext uri="{FF2B5EF4-FFF2-40B4-BE49-F238E27FC236}">
                <a16:creationId xmlns:a16="http://schemas.microsoft.com/office/drawing/2014/main" id="{00000000-0008-0000-0000-000053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780" y="10895"/>
            <a:ext cx="501" cy="77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00" name="Line 1876">
            <a:extLst>
              <a:ext uri="{FF2B5EF4-FFF2-40B4-BE49-F238E27FC236}">
                <a16:creationId xmlns:a16="http://schemas.microsoft.com/office/drawing/2014/main" id="{00000000-0008-0000-0000-0000540B0000}"/>
              </a:ext>
            </a:extLst>
          </xdr:cNvPr>
          <xdr:cNvSpPr>
            <a:spLocks noChangeShapeType="1"/>
          </xdr:cNvSpPr>
        </xdr:nvSpPr>
        <xdr:spPr bwMode="auto">
          <a:xfrm>
            <a:off x="10991" y="10232"/>
            <a:ext cx="1233" cy="71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01" name="Freeform 1877">
            <a:extLst>
              <a:ext uri="{FF2B5EF4-FFF2-40B4-BE49-F238E27FC236}">
                <a16:creationId xmlns:a16="http://schemas.microsoft.com/office/drawing/2014/main" id="{00000000-0008-0000-0000-0000550B0000}"/>
              </a:ext>
            </a:extLst>
          </xdr:cNvPr>
          <xdr:cNvSpPr>
            <a:spLocks/>
          </xdr:cNvSpPr>
        </xdr:nvSpPr>
        <xdr:spPr bwMode="auto">
          <a:xfrm>
            <a:off x="11135" y="8354"/>
            <a:ext cx="2" cy="5"/>
          </a:xfrm>
          <a:custGeom>
            <a:avLst/>
            <a:gdLst>
              <a:gd name="T0" fmla="*/ 4 w 4"/>
              <a:gd name="T1" fmla="*/ 15 h 15"/>
              <a:gd name="T2" fmla="*/ 3 w 4"/>
              <a:gd name="T3" fmla="*/ 10 h 15"/>
              <a:gd name="T4" fmla="*/ 3 w 4"/>
              <a:gd name="T5" fmla="*/ 5 h 15"/>
              <a:gd name="T6" fmla="*/ 0 w 4"/>
              <a:gd name="T7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15">
                <a:moveTo>
                  <a:pt x="4" y="15"/>
                </a:moveTo>
                <a:lnTo>
                  <a:pt x="3" y="10"/>
                </a:lnTo>
                <a:lnTo>
                  <a:pt x="3" y="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02" name="Line 1878">
            <a:extLst>
              <a:ext uri="{FF2B5EF4-FFF2-40B4-BE49-F238E27FC236}">
                <a16:creationId xmlns:a16="http://schemas.microsoft.com/office/drawing/2014/main" id="{00000000-0008-0000-0000-000056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72" y="10936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03" name="Line 1879">
            <a:extLst>
              <a:ext uri="{FF2B5EF4-FFF2-40B4-BE49-F238E27FC236}">
                <a16:creationId xmlns:a16="http://schemas.microsoft.com/office/drawing/2014/main" id="{00000000-0008-0000-0000-000057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93" y="10024"/>
            <a:ext cx="24" cy="1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04" name="Line 1880">
            <a:extLst>
              <a:ext uri="{FF2B5EF4-FFF2-40B4-BE49-F238E27FC236}">
                <a16:creationId xmlns:a16="http://schemas.microsoft.com/office/drawing/2014/main" id="{00000000-0008-0000-0000-000058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5" y="9196"/>
            <a:ext cx="3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05" name="Line 1881">
            <a:extLst>
              <a:ext uri="{FF2B5EF4-FFF2-40B4-BE49-F238E27FC236}">
                <a16:creationId xmlns:a16="http://schemas.microsoft.com/office/drawing/2014/main" id="{00000000-0008-0000-0000-000059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431" y="9262"/>
            <a:ext cx="3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06" name="Line 1882">
            <a:extLst>
              <a:ext uri="{FF2B5EF4-FFF2-40B4-BE49-F238E27FC236}">
                <a16:creationId xmlns:a16="http://schemas.microsoft.com/office/drawing/2014/main" id="{00000000-0008-0000-0000-00005A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21" y="9252"/>
            <a:ext cx="6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07" name="Freeform 1883">
            <a:extLst>
              <a:ext uri="{FF2B5EF4-FFF2-40B4-BE49-F238E27FC236}">
                <a16:creationId xmlns:a16="http://schemas.microsoft.com/office/drawing/2014/main" id="{00000000-0008-0000-0000-00005B0B0000}"/>
              </a:ext>
            </a:extLst>
          </xdr:cNvPr>
          <xdr:cNvSpPr>
            <a:spLocks/>
          </xdr:cNvSpPr>
        </xdr:nvSpPr>
        <xdr:spPr bwMode="auto">
          <a:xfrm>
            <a:off x="12583" y="9263"/>
            <a:ext cx="1" cy="1"/>
          </a:xfrm>
          <a:custGeom>
            <a:avLst/>
            <a:gdLst>
              <a:gd name="T0" fmla="*/ 4 w 4"/>
              <a:gd name="T1" fmla="*/ 0 h 1"/>
              <a:gd name="T2" fmla="*/ 3 w 4"/>
              <a:gd name="T3" fmla="*/ 1 h 1"/>
              <a:gd name="T4" fmla="*/ 2 w 4"/>
              <a:gd name="T5" fmla="*/ 1 h 1"/>
              <a:gd name="T6" fmla="*/ 0 w 4"/>
              <a:gd name="T7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1">
                <a:moveTo>
                  <a:pt x="4" y="0"/>
                </a:moveTo>
                <a:lnTo>
                  <a:pt x="3" y="1"/>
                </a:lnTo>
                <a:lnTo>
                  <a:pt x="2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08" name="Freeform 1884">
            <a:extLst>
              <a:ext uri="{FF2B5EF4-FFF2-40B4-BE49-F238E27FC236}">
                <a16:creationId xmlns:a16="http://schemas.microsoft.com/office/drawing/2014/main" id="{00000000-0008-0000-0000-00005C0B0000}"/>
              </a:ext>
            </a:extLst>
          </xdr:cNvPr>
          <xdr:cNvSpPr>
            <a:spLocks/>
          </xdr:cNvSpPr>
        </xdr:nvSpPr>
        <xdr:spPr bwMode="auto">
          <a:xfrm>
            <a:off x="12548" y="9188"/>
            <a:ext cx="94" cy="34"/>
          </a:xfrm>
          <a:custGeom>
            <a:avLst/>
            <a:gdLst>
              <a:gd name="T0" fmla="*/ 0 w 281"/>
              <a:gd name="T1" fmla="*/ 24 h 103"/>
              <a:gd name="T2" fmla="*/ 9 w 281"/>
              <a:gd name="T3" fmla="*/ 20 h 103"/>
              <a:gd name="T4" fmla="*/ 18 w 281"/>
              <a:gd name="T5" fmla="*/ 16 h 103"/>
              <a:gd name="T6" fmla="*/ 28 w 281"/>
              <a:gd name="T7" fmla="*/ 13 h 103"/>
              <a:gd name="T8" fmla="*/ 40 w 281"/>
              <a:gd name="T9" fmla="*/ 10 h 103"/>
              <a:gd name="T10" fmla="*/ 50 w 281"/>
              <a:gd name="T11" fmla="*/ 7 h 103"/>
              <a:gd name="T12" fmla="*/ 61 w 281"/>
              <a:gd name="T13" fmla="*/ 4 h 103"/>
              <a:gd name="T14" fmla="*/ 73 w 281"/>
              <a:gd name="T15" fmla="*/ 3 h 103"/>
              <a:gd name="T16" fmla="*/ 84 w 281"/>
              <a:gd name="T17" fmla="*/ 1 h 103"/>
              <a:gd name="T18" fmla="*/ 96 w 281"/>
              <a:gd name="T19" fmla="*/ 1 h 103"/>
              <a:gd name="T20" fmla="*/ 108 w 281"/>
              <a:gd name="T21" fmla="*/ 0 h 103"/>
              <a:gd name="T22" fmla="*/ 120 w 281"/>
              <a:gd name="T23" fmla="*/ 1 h 103"/>
              <a:gd name="T24" fmla="*/ 131 w 281"/>
              <a:gd name="T25" fmla="*/ 1 h 103"/>
              <a:gd name="T26" fmla="*/ 143 w 281"/>
              <a:gd name="T27" fmla="*/ 3 h 103"/>
              <a:gd name="T28" fmla="*/ 154 w 281"/>
              <a:gd name="T29" fmla="*/ 4 h 103"/>
              <a:gd name="T30" fmla="*/ 166 w 281"/>
              <a:gd name="T31" fmla="*/ 6 h 103"/>
              <a:gd name="T32" fmla="*/ 177 w 281"/>
              <a:gd name="T33" fmla="*/ 9 h 103"/>
              <a:gd name="T34" fmla="*/ 187 w 281"/>
              <a:gd name="T35" fmla="*/ 11 h 103"/>
              <a:gd name="T36" fmla="*/ 198 w 281"/>
              <a:gd name="T37" fmla="*/ 14 h 103"/>
              <a:gd name="T38" fmla="*/ 208 w 281"/>
              <a:gd name="T39" fmla="*/ 19 h 103"/>
              <a:gd name="T40" fmla="*/ 217 w 281"/>
              <a:gd name="T41" fmla="*/ 23 h 103"/>
              <a:gd name="T42" fmla="*/ 225 w 281"/>
              <a:gd name="T43" fmla="*/ 27 h 103"/>
              <a:gd name="T44" fmla="*/ 234 w 281"/>
              <a:gd name="T45" fmla="*/ 33 h 103"/>
              <a:gd name="T46" fmla="*/ 243 w 281"/>
              <a:gd name="T47" fmla="*/ 37 h 103"/>
              <a:gd name="T48" fmla="*/ 250 w 281"/>
              <a:gd name="T49" fmla="*/ 43 h 103"/>
              <a:gd name="T50" fmla="*/ 257 w 281"/>
              <a:gd name="T51" fmla="*/ 50 h 103"/>
              <a:gd name="T52" fmla="*/ 263 w 281"/>
              <a:gd name="T53" fmla="*/ 56 h 103"/>
              <a:gd name="T54" fmla="*/ 267 w 281"/>
              <a:gd name="T55" fmla="*/ 61 h 103"/>
              <a:gd name="T56" fmla="*/ 271 w 281"/>
              <a:gd name="T57" fmla="*/ 68 h 103"/>
              <a:gd name="T58" fmla="*/ 275 w 281"/>
              <a:gd name="T59" fmla="*/ 76 h 103"/>
              <a:gd name="T60" fmla="*/ 278 w 281"/>
              <a:gd name="T61" fmla="*/ 83 h 103"/>
              <a:gd name="T62" fmla="*/ 280 w 281"/>
              <a:gd name="T63" fmla="*/ 88 h 103"/>
              <a:gd name="T64" fmla="*/ 281 w 281"/>
              <a:gd name="T65" fmla="*/ 96 h 103"/>
              <a:gd name="T66" fmla="*/ 281 w 281"/>
              <a:gd name="T67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281" h="103">
                <a:moveTo>
                  <a:pt x="0" y="24"/>
                </a:moveTo>
                <a:lnTo>
                  <a:pt x="9" y="20"/>
                </a:lnTo>
                <a:lnTo>
                  <a:pt x="18" y="16"/>
                </a:lnTo>
                <a:lnTo>
                  <a:pt x="28" y="13"/>
                </a:lnTo>
                <a:lnTo>
                  <a:pt x="40" y="10"/>
                </a:lnTo>
                <a:lnTo>
                  <a:pt x="50" y="7"/>
                </a:lnTo>
                <a:lnTo>
                  <a:pt x="61" y="4"/>
                </a:lnTo>
                <a:lnTo>
                  <a:pt x="73" y="3"/>
                </a:lnTo>
                <a:lnTo>
                  <a:pt x="84" y="1"/>
                </a:lnTo>
                <a:lnTo>
                  <a:pt x="96" y="1"/>
                </a:lnTo>
                <a:lnTo>
                  <a:pt x="108" y="0"/>
                </a:lnTo>
                <a:lnTo>
                  <a:pt x="120" y="1"/>
                </a:lnTo>
                <a:lnTo>
                  <a:pt x="131" y="1"/>
                </a:lnTo>
                <a:lnTo>
                  <a:pt x="143" y="3"/>
                </a:lnTo>
                <a:lnTo>
                  <a:pt x="154" y="4"/>
                </a:lnTo>
                <a:lnTo>
                  <a:pt x="166" y="6"/>
                </a:lnTo>
                <a:lnTo>
                  <a:pt x="177" y="9"/>
                </a:lnTo>
                <a:lnTo>
                  <a:pt x="187" y="11"/>
                </a:lnTo>
                <a:lnTo>
                  <a:pt x="198" y="14"/>
                </a:lnTo>
                <a:lnTo>
                  <a:pt x="208" y="19"/>
                </a:lnTo>
                <a:lnTo>
                  <a:pt x="217" y="23"/>
                </a:lnTo>
                <a:lnTo>
                  <a:pt x="225" y="27"/>
                </a:lnTo>
                <a:lnTo>
                  <a:pt x="234" y="33"/>
                </a:lnTo>
                <a:lnTo>
                  <a:pt x="243" y="37"/>
                </a:lnTo>
                <a:lnTo>
                  <a:pt x="250" y="43"/>
                </a:lnTo>
                <a:lnTo>
                  <a:pt x="257" y="50"/>
                </a:lnTo>
                <a:lnTo>
                  <a:pt x="263" y="56"/>
                </a:lnTo>
                <a:lnTo>
                  <a:pt x="267" y="61"/>
                </a:lnTo>
                <a:lnTo>
                  <a:pt x="271" y="68"/>
                </a:lnTo>
                <a:lnTo>
                  <a:pt x="275" y="76"/>
                </a:lnTo>
                <a:lnTo>
                  <a:pt x="278" y="83"/>
                </a:lnTo>
                <a:lnTo>
                  <a:pt x="280" y="88"/>
                </a:lnTo>
                <a:lnTo>
                  <a:pt x="281" y="96"/>
                </a:lnTo>
                <a:lnTo>
                  <a:pt x="281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09" name="Freeform 1885">
            <a:extLst>
              <a:ext uri="{FF2B5EF4-FFF2-40B4-BE49-F238E27FC236}">
                <a16:creationId xmlns:a16="http://schemas.microsoft.com/office/drawing/2014/main" id="{00000000-0008-0000-0000-00005D0B0000}"/>
              </a:ext>
            </a:extLst>
          </xdr:cNvPr>
          <xdr:cNvSpPr>
            <a:spLocks/>
          </xdr:cNvSpPr>
        </xdr:nvSpPr>
        <xdr:spPr bwMode="auto">
          <a:xfrm>
            <a:off x="12434" y="9254"/>
            <a:ext cx="94" cy="34"/>
          </a:xfrm>
          <a:custGeom>
            <a:avLst/>
            <a:gdLst>
              <a:gd name="T0" fmla="*/ 0 w 283"/>
              <a:gd name="T1" fmla="*/ 24 h 103"/>
              <a:gd name="T2" fmla="*/ 10 w 283"/>
              <a:gd name="T3" fmla="*/ 20 h 103"/>
              <a:gd name="T4" fmla="*/ 20 w 283"/>
              <a:gd name="T5" fmla="*/ 16 h 103"/>
              <a:gd name="T6" fmla="*/ 30 w 283"/>
              <a:gd name="T7" fmla="*/ 13 h 103"/>
              <a:gd name="T8" fmla="*/ 40 w 283"/>
              <a:gd name="T9" fmla="*/ 10 h 103"/>
              <a:gd name="T10" fmla="*/ 51 w 283"/>
              <a:gd name="T11" fmla="*/ 7 h 103"/>
              <a:gd name="T12" fmla="*/ 63 w 283"/>
              <a:gd name="T13" fmla="*/ 4 h 103"/>
              <a:gd name="T14" fmla="*/ 74 w 283"/>
              <a:gd name="T15" fmla="*/ 3 h 103"/>
              <a:gd name="T16" fmla="*/ 86 w 283"/>
              <a:gd name="T17" fmla="*/ 2 h 103"/>
              <a:gd name="T18" fmla="*/ 97 w 283"/>
              <a:gd name="T19" fmla="*/ 0 h 103"/>
              <a:gd name="T20" fmla="*/ 108 w 283"/>
              <a:gd name="T21" fmla="*/ 0 h 103"/>
              <a:gd name="T22" fmla="*/ 120 w 283"/>
              <a:gd name="T23" fmla="*/ 0 h 103"/>
              <a:gd name="T24" fmla="*/ 133 w 283"/>
              <a:gd name="T25" fmla="*/ 2 h 103"/>
              <a:gd name="T26" fmla="*/ 144 w 283"/>
              <a:gd name="T27" fmla="*/ 3 h 103"/>
              <a:gd name="T28" fmla="*/ 156 w 283"/>
              <a:gd name="T29" fmla="*/ 4 h 103"/>
              <a:gd name="T30" fmla="*/ 167 w 283"/>
              <a:gd name="T31" fmla="*/ 6 h 103"/>
              <a:gd name="T32" fmla="*/ 177 w 283"/>
              <a:gd name="T33" fmla="*/ 9 h 103"/>
              <a:gd name="T34" fmla="*/ 188 w 283"/>
              <a:gd name="T35" fmla="*/ 12 h 103"/>
              <a:gd name="T36" fmla="*/ 198 w 283"/>
              <a:gd name="T37" fmla="*/ 14 h 103"/>
              <a:gd name="T38" fmla="*/ 208 w 283"/>
              <a:gd name="T39" fmla="*/ 19 h 103"/>
              <a:gd name="T40" fmla="*/ 218 w 283"/>
              <a:gd name="T41" fmla="*/ 23 h 103"/>
              <a:gd name="T42" fmla="*/ 227 w 283"/>
              <a:gd name="T43" fmla="*/ 27 h 103"/>
              <a:gd name="T44" fmla="*/ 235 w 283"/>
              <a:gd name="T45" fmla="*/ 33 h 103"/>
              <a:gd name="T46" fmla="*/ 243 w 283"/>
              <a:gd name="T47" fmla="*/ 37 h 103"/>
              <a:gd name="T48" fmla="*/ 251 w 283"/>
              <a:gd name="T49" fmla="*/ 43 h 103"/>
              <a:gd name="T50" fmla="*/ 257 w 283"/>
              <a:gd name="T51" fmla="*/ 49 h 103"/>
              <a:gd name="T52" fmla="*/ 263 w 283"/>
              <a:gd name="T53" fmla="*/ 56 h 103"/>
              <a:gd name="T54" fmla="*/ 268 w 283"/>
              <a:gd name="T55" fmla="*/ 62 h 103"/>
              <a:gd name="T56" fmla="*/ 273 w 283"/>
              <a:gd name="T57" fmla="*/ 69 h 103"/>
              <a:gd name="T58" fmla="*/ 275 w 283"/>
              <a:gd name="T59" fmla="*/ 76 h 103"/>
              <a:gd name="T60" fmla="*/ 278 w 283"/>
              <a:gd name="T61" fmla="*/ 81 h 103"/>
              <a:gd name="T62" fmla="*/ 281 w 283"/>
              <a:gd name="T63" fmla="*/ 89 h 103"/>
              <a:gd name="T64" fmla="*/ 281 w 283"/>
              <a:gd name="T65" fmla="*/ 96 h 103"/>
              <a:gd name="T66" fmla="*/ 283 w 283"/>
              <a:gd name="T67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283" h="103">
                <a:moveTo>
                  <a:pt x="0" y="24"/>
                </a:moveTo>
                <a:lnTo>
                  <a:pt x="10" y="20"/>
                </a:lnTo>
                <a:lnTo>
                  <a:pt x="20" y="16"/>
                </a:lnTo>
                <a:lnTo>
                  <a:pt x="30" y="13"/>
                </a:lnTo>
                <a:lnTo>
                  <a:pt x="40" y="10"/>
                </a:lnTo>
                <a:lnTo>
                  <a:pt x="51" y="7"/>
                </a:lnTo>
                <a:lnTo>
                  <a:pt x="63" y="4"/>
                </a:lnTo>
                <a:lnTo>
                  <a:pt x="74" y="3"/>
                </a:lnTo>
                <a:lnTo>
                  <a:pt x="86" y="2"/>
                </a:lnTo>
                <a:lnTo>
                  <a:pt x="97" y="0"/>
                </a:lnTo>
                <a:lnTo>
                  <a:pt x="108" y="0"/>
                </a:lnTo>
                <a:lnTo>
                  <a:pt x="120" y="0"/>
                </a:lnTo>
                <a:lnTo>
                  <a:pt x="133" y="2"/>
                </a:lnTo>
                <a:lnTo>
                  <a:pt x="144" y="3"/>
                </a:lnTo>
                <a:lnTo>
                  <a:pt x="156" y="4"/>
                </a:lnTo>
                <a:lnTo>
                  <a:pt x="167" y="6"/>
                </a:lnTo>
                <a:lnTo>
                  <a:pt x="177" y="9"/>
                </a:lnTo>
                <a:lnTo>
                  <a:pt x="188" y="12"/>
                </a:lnTo>
                <a:lnTo>
                  <a:pt x="198" y="14"/>
                </a:lnTo>
                <a:lnTo>
                  <a:pt x="208" y="19"/>
                </a:lnTo>
                <a:lnTo>
                  <a:pt x="218" y="23"/>
                </a:lnTo>
                <a:lnTo>
                  <a:pt x="227" y="27"/>
                </a:lnTo>
                <a:lnTo>
                  <a:pt x="235" y="33"/>
                </a:lnTo>
                <a:lnTo>
                  <a:pt x="243" y="37"/>
                </a:lnTo>
                <a:lnTo>
                  <a:pt x="251" y="43"/>
                </a:lnTo>
                <a:lnTo>
                  <a:pt x="257" y="49"/>
                </a:lnTo>
                <a:lnTo>
                  <a:pt x="263" y="56"/>
                </a:lnTo>
                <a:lnTo>
                  <a:pt x="268" y="62"/>
                </a:lnTo>
                <a:lnTo>
                  <a:pt x="273" y="69"/>
                </a:lnTo>
                <a:lnTo>
                  <a:pt x="275" y="76"/>
                </a:lnTo>
                <a:lnTo>
                  <a:pt x="278" y="81"/>
                </a:lnTo>
                <a:lnTo>
                  <a:pt x="281" y="89"/>
                </a:lnTo>
                <a:lnTo>
                  <a:pt x="281" y="96"/>
                </a:lnTo>
                <a:lnTo>
                  <a:pt x="283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0" name="Freeform 1886">
            <a:extLst>
              <a:ext uri="{FF2B5EF4-FFF2-40B4-BE49-F238E27FC236}">
                <a16:creationId xmlns:a16="http://schemas.microsoft.com/office/drawing/2014/main" id="{00000000-0008-0000-0000-00005E0B0000}"/>
              </a:ext>
            </a:extLst>
          </xdr:cNvPr>
          <xdr:cNvSpPr>
            <a:spLocks/>
          </xdr:cNvSpPr>
        </xdr:nvSpPr>
        <xdr:spPr bwMode="auto">
          <a:xfrm>
            <a:off x="12491" y="9320"/>
            <a:ext cx="18" cy="6"/>
          </a:xfrm>
          <a:custGeom>
            <a:avLst/>
            <a:gdLst>
              <a:gd name="T0" fmla="*/ 54 w 54"/>
              <a:gd name="T1" fmla="*/ 0 h 19"/>
              <a:gd name="T2" fmla="*/ 37 w 54"/>
              <a:gd name="T3" fmla="*/ 8 h 19"/>
              <a:gd name="T4" fmla="*/ 17 w 54"/>
              <a:gd name="T5" fmla="*/ 15 h 19"/>
              <a:gd name="T6" fmla="*/ 0 w 54"/>
              <a:gd name="T7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4" h="19">
                <a:moveTo>
                  <a:pt x="54" y="0"/>
                </a:moveTo>
                <a:lnTo>
                  <a:pt x="37" y="8"/>
                </a:lnTo>
                <a:lnTo>
                  <a:pt x="17" y="15"/>
                </a:lnTo>
                <a:lnTo>
                  <a:pt x="0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1" name="Freeform 1887">
            <a:extLst>
              <a:ext uri="{FF2B5EF4-FFF2-40B4-BE49-F238E27FC236}">
                <a16:creationId xmlns:a16="http://schemas.microsoft.com/office/drawing/2014/main" id="{00000000-0008-0000-0000-00005F0B0000}"/>
              </a:ext>
            </a:extLst>
          </xdr:cNvPr>
          <xdr:cNvSpPr>
            <a:spLocks/>
          </xdr:cNvSpPr>
        </xdr:nvSpPr>
        <xdr:spPr bwMode="auto">
          <a:xfrm>
            <a:off x="12531" y="9352"/>
            <a:ext cx="7" cy="1"/>
          </a:xfrm>
          <a:custGeom>
            <a:avLst/>
            <a:gdLst>
              <a:gd name="T0" fmla="*/ 0 w 20"/>
              <a:gd name="T1" fmla="*/ 1 h 4"/>
              <a:gd name="T2" fmla="*/ 2 w 20"/>
              <a:gd name="T3" fmla="*/ 0 h 4"/>
              <a:gd name="T4" fmla="*/ 5 w 20"/>
              <a:gd name="T5" fmla="*/ 0 h 4"/>
              <a:gd name="T6" fmla="*/ 10 w 20"/>
              <a:gd name="T7" fmla="*/ 0 h 4"/>
              <a:gd name="T8" fmla="*/ 12 w 20"/>
              <a:gd name="T9" fmla="*/ 1 h 4"/>
              <a:gd name="T10" fmla="*/ 17 w 20"/>
              <a:gd name="T11" fmla="*/ 1 h 4"/>
              <a:gd name="T12" fmla="*/ 20 w 20"/>
              <a:gd name="T13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0" h="4">
                <a:moveTo>
                  <a:pt x="0" y="1"/>
                </a:moveTo>
                <a:lnTo>
                  <a:pt x="2" y="0"/>
                </a:lnTo>
                <a:lnTo>
                  <a:pt x="5" y="0"/>
                </a:lnTo>
                <a:lnTo>
                  <a:pt x="10" y="0"/>
                </a:lnTo>
                <a:lnTo>
                  <a:pt x="12" y="1"/>
                </a:lnTo>
                <a:lnTo>
                  <a:pt x="17" y="1"/>
                </a:lnTo>
                <a:lnTo>
                  <a:pt x="20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2" name="Freeform 1888">
            <a:extLst>
              <a:ext uri="{FF2B5EF4-FFF2-40B4-BE49-F238E27FC236}">
                <a16:creationId xmlns:a16="http://schemas.microsoft.com/office/drawing/2014/main" id="{00000000-0008-0000-0000-0000600B0000}"/>
              </a:ext>
            </a:extLst>
          </xdr:cNvPr>
          <xdr:cNvSpPr>
            <a:spLocks/>
          </xdr:cNvSpPr>
        </xdr:nvSpPr>
        <xdr:spPr bwMode="auto">
          <a:xfrm>
            <a:off x="12734" y="9204"/>
            <a:ext cx="2" cy="1"/>
          </a:xfrm>
          <a:custGeom>
            <a:avLst/>
            <a:gdLst>
              <a:gd name="T0" fmla="*/ 0 w 5"/>
              <a:gd name="T1" fmla="*/ 1 w 5"/>
              <a:gd name="T2" fmla="*/ 2 w 5"/>
              <a:gd name="T3" fmla="*/ 4 w 5"/>
              <a:gd name="T4" fmla="*/ 5 w 5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5">
                <a:moveTo>
                  <a:pt x="0" y="0"/>
                </a:moveTo>
                <a:lnTo>
                  <a:pt x="1" y="0"/>
                </a:lnTo>
                <a:lnTo>
                  <a:pt x="2" y="0"/>
                </a:lnTo>
                <a:lnTo>
                  <a:pt x="4" y="0"/>
                </a:lnTo>
                <a:lnTo>
                  <a:pt x="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3" name="Freeform 1889">
            <a:extLst>
              <a:ext uri="{FF2B5EF4-FFF2-40B4-BE49-F238E27FC236}">
                <a16:creationId xmlns:a16="http://schemas.microsoft.com/office/drawing/2014/main" id="{00000000-0008-0000-0000-0000610B0000}"/>
              </a:ext>
            </a:extLst>
          </xdr:cNvPr>
          <xdr:cNvSpPr>
            <a:spLocks/>
          </xdr:cNvSpPr>
        </xdr:nvSpPr>
        <xdr:spPr bwMode="auto">
          <a:xfrm>
            <a:off x="12667" y="9243"/>
            <a:ext cx="2" cy="1"/>
          </a:xfrm>
          <a:custGeom>
            <a:avLst/>
            <a:gdLst>
              <a:gd name="T0" fmla="*/ 0 w 6"/>
              <a:gd name="T1" fmla="*/ 2 h 2"/>
              <a:gd name="T2" fmla="*/ 0 w 6"/>
              <a:gd name="T3" fmla="*/ 0 h 2"/>
              <a:gd name="T4" fmla="*/ 2 w 6"/>
              <a:gd name="T5" fmla="*/ 0 h 2"/>
              <a:gd name="T6" fmla="*/ 3 w 6"/>
              <a:gd name="T7" fmla="*/ 0 h 2"/>
              <a:gd name="T8" fmla="*/ 5 w 6"/>
              <a:gd name="T9" fmla="*/ 2 h 2"/>
              <a:gd name="T10" fmla="*/ 6 w 6"/>
              <a:gd name="T11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" h="2">
                <a:moveTo>
                  <a:pt x="0" y="2"/>
                </a:moveTo>
                <a:lnTo>
                  <a:pt x="0" y="0"/>
                </a:lnTo>
                <a:lnTo>
                  <a:pt x="2" y="0"/>
                </a:lnTo>
                <a:lnTo>
                  <a:pt x="3" y="0"/>
                </a:lnTo>
                <a:lnTo>
                  <a:pt x="5" y="2"/>
                </a:lnTo>
                <a:lnTo>
                  <a:pt x="6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4" name="Freeform 1890">
            <a:extLst>
              <a:ext uri="{FF2B5EF4-FFF2-40B4-BE49-F238E27FC236}">
                <a16:creationId xmlns:a16="http://schemas.microsoft.com/office/drawing/2014/main" id="{00000000-0008-0000-0000-0000620B0000}"/>
              </a:ext>
            </a:extLst>
          </xdr:cNvPr>
          <xdr:cNvSpPr>
            <a:spLocks/>
          </xdr:cNvSpPr>
        </xdr:nvSpPr>
        <xdr:spPr bwMode="auto">
          <a:xfrm>
            <a:off x="12599" y="9282"/>
            <a:ext cx="2" cy="1"/>
          </a:xfrm>
          <a:custGeom>
            <a:avLst/>
            <a:gdLst>
              <a:gd name="T0" fmla="*/ 0 w 5"/>
              <a:gd name="T1" fmla="*/ 0 h 2"/>
              <a:gd name="T2" fmla="*/ 1 w 5"/>
              <a:gd name="T3" fmla="*/ 0 h 2"/>
              <a:gd name="T4" fmla="*/ 3 w 5"/>
              <a:gd name="T5" fmla="*/ 0 h 2"/>
              <a:gd name="T6" fmla="*/ 4 w 5"/>
              <a:gd name="T7" fmla="*/ 0 h 2"/>
              <a:gd name="T8" fmla="*/ 5 w 5"/>
              <a:gd name="T9" fmla="*/ 0 h 2"/>
              <a:gd name="T10" fmla="*/ 5 w 5"/>
              <a:gd name="T11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" h="2">
                <a:moveTo>
                  <a:pt x="0" y="0"/>
                </a:moveTo>
                <a:lnTo>
                  <a:pt x="1" y="0"/>
                </a:lnTo>
                <a:lnTo>
                  <a:pt x="3" y="0"/>
                </a:lnTo>
                <a:lnTo>
                  <a:pt x="4" y="0"/>
                </a:lnTo>
                <a:lnTo>
                  <a:pt x="5" y="0"/>
                </a:lnTo>
                <a:lnTo>
                  <a:pt x="5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5" name="Freeform 1891">
            <a:extLst>
              <a:ext uri="{FF2B5EF4-FFF2-40B4-BE49-F238E27FC236}">
                <a16:creationId xmlns:a16="http://schemas.microsoft.com/office/drawing/2014/main" id="{00000000-0008-0000-0000-0000630B0000}"/>
              </a:ext>
            </a:extLst>
          </xdr:cNvPr>
          <xdr:cNvSpPr>
            <a:spLocks/>
          </xdr:cNvSpPr>
        </xdr:nvSpPr>
        <xdr:spPr bwMode="auto">
          <a:xfrm>
            <a:off x="12532" y="9321"/>
            <a:ext cx="2" cy="1"/>
          </a:xfrm>
          <a:custGeom>
            <a:avLst/>
            <a:gdLst>
              <a:gd name="T0" fmla="*/ 0 w 6"/>
              <a:gd name="T1" fmla="*/ 2 w 6"/>
              <a:gd name="T2" fmla="*/ 3 w 6"/>
              <a:gd name="T3" fmla="*/ 5 w 6"/>
              <a:gd name="T4" fmla="*/ 6 w 6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6">
                <a:moveTo>
                  <a:pt x="0" y="0"/>
                </a:moveTo>
                <a:lnTo>
                  <a:pt x="2" y="0"/>
                </a:lnTo>
                <a:lnTo>
                  <a:pt x="3" y="0"/>
                </a:lnTo>
                <a:lnTo>
                  <a:pt x="5" y="0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6" name="Freeform 1892">
            <a:extLst>
              <a:ext uri="{FF2B5EF4-FFF2-40B4-BE49-F238E27FC236}">
                <a16:creationId xmlns:a16="http://schemas.microsoft.com/office/drawing/2014/main" id="{00000000-0008-0000-0000-0000640B0000}"/>
              </a:ext>
            </a:extLst>
          </xdr:cNvPr>
          <xdr:cNvSpPr>
            <a:spLocks/>
          </xdr:cNvSpPr>
        </xdr:nvSpPr>
        <xdr:spPr bwMode="auto">
          <a:xfrm>
            <a:off x="12535" y="9322"/>
            <a:ext cx="2" cy="1"/>
          </a:xfrm>
          <a:custGeom>
            <a:avLst/>
            <a:gdLst>
              <a:gd name="T0" fmla="*/ 6 w 6"/>
              <a:gd name="T1" fmla="*/ 4 w 6"/>
              <a:gd name="T2" fmla="*/ 3 w 6"/>
              <a:gd name="T3" fmla="*/ 1 w 6"/>
              <a:gd name="T4" fmla="*/ 0 w 6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6">
                <a:moveTo>
                  <a:pt x="6" y="0"/>
                </a:moveTo>
                <a:lnTo>
                  <a:pt x="4" y="0"/>
                </a:lnTo>
                <a:lnTo>
                  <a:pt x="3" y="0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7" name="Freeform 1893">
            <a:extLst>
              <a:ext uri="{FF2B5EF4-FFF2-40B4-BE49-F238E27FC236}">
                <a16:creationId xmlns:a16="http://schemas.microsoft.com/office/drawing/2014/main" id="{00000000-0008-0000-0000-0000650B0000}"/>
              </a:ext>
            </a:extLst>
          </xdr:cNvPr>
          <xdr:cNvSpPr>
            <a:spLocks/>
          </xdr:cNvSpPr>
        </xdr:nvSpPr>
        <xdr:spPr bwMode="auto">
          <a:xfrm>
            <a:off x="12737" y="9205"/>
            <a:ext cx="2" cy="1"/>
          </a:xfrm>
          <a:custGeom>
            <a:avLst/>
            <a:gdLst>
              <a:gd name="T0" fmla="*/ 7 w 7"/>
              <a:gd name="T1" fmla="*/ 6 w 7"/>
              <a:gd name="T2" fmla="*/ 4 w 7"/>
              <a:gd name="T3" fmla="*/ 3 w 7"/>
              <a:gd name="T4" fmla="*/ 2 w 7"/>
              <a:gd name="T5" fmla="*/ 0 w 7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  <a:cxn ang="0">
                <a:pos x="T5" y="0"/>
              </a:cxn>
            </a:cxnLst>
            <a:rect l="0" t="0" r="r" b="b"/>
            <a:pathLst>
              <a:path w="7">
                <a:moveTo>
                  <a:pt x="7" y="0"/>
                </a:moveTo>
                <a:lnTo>
                  <a:pt x="6" y="0"/>
                </a:lnTo>
                <a:lnTo>
                  <a:pt x="4" y="0"/>
                </a:lnTo>
                <a:lnTo>
                  <a:pt x="3" y="0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8" name="Freeform 1894">
            <a:extLst>
              <a:ext uri="{FF2B5EF4-FFF2-40B4-BE49-F238E27FC236}">
                <a16:creationId xmlns:a16="http://schemas.microsoft.com/office/drawing/2014/main" id="{00000000-0008-0000-0000-0000660B0000}"/>
              </a:ext>
            </a:extLst>
          </xdr:cNvPr>
          <xdr:cNvSpPr>
            <a:spLocks/>
          </xdr:cNvSpPr>
        </xdr:nvSpPr>
        <xdr:spPr bwMode="auto">
          <a:xfrm>
            <a:off x="12670" y="9244"/>
            <a:ext cx="2" cy="1"/>
          </a:xfrm>
          <a:custGeom>
            <a:avLst/>
            <a:gdLst>
              <a:gd name="T0" fmla="*/ 6 w 6"/>
              <a:gd name="T1" fmla="*/ 2 h 2"/>
              <a:gd name="T2" fmla="*/ 4 w 6"/>
              <a:gd name="T3" fmla="*/ 2 h 2"/>
              <a:gd name="T4" fmla="*/ 3 w 6"/>
              <a:gd name="T5" fmla="*/ 2 h 2"/>
              <a:gd name="T6" fmla="*/ 1 w 6"/>
              <a:gd name="T7" fmla="*/ 2 h 2"/>
              <a:gd name="T8" fmla="*/ 0 w 6"/>
              <a:gd name="T9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" h="2">
                <a:moveTo>
                  <a:pt x="6" y="2"/>
                </a:moveTo>
                <a:lnTo>
                  <a:pt x="4" y="2"/>
                </a:lnTo>
                <a:lnTo>
                  <a:pt x="3" y="2"/>
                </a:lnTo>
                <a:lnTo>
                  <a:pt x="1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19" name="Freeform 1895">
            <a:extLst>
              <a:ext uri="{FF2B5EF4-FFF2-40B4-BE49-F238E27FC236}">
                <a16:creationId xmlns:a16="http://schemas.microsoft.com/office/drawing/2014/main" id="{00000000-0008-0000-0000-0000670B0000}"/>
              </a:ext>
            </a:extLst>
          </xdr:cNvPr>
          <xdr:cNvSpPr>
            <a:spLocks/>
          </xdr:cNvSpPr>
        </xdr:nvSpPr>
        <xdr:spPr bwMode="auto">
          <a:xfrm>
            <a:off x="12602" y="9283"/>
            <a:ext cx="2" cy="1"/>
          </a:xfrm>
          <a:custGeom>
            <a:avLst/>
            <a:gdLst>
              <a:gd name="T0" fmla="*/ 7 w 7"/>
              <a:gd name="T1" fmla="*/ 0 h 2"/>
              <a:gd name="T2" fmla="*/ 6 w 7"/>
              <a:gd name="T3" fmla="*/ 2 h 2"/>
              <a:gd name="T4" fmla="*/ 5 w 7"/>
              <a:gd name="T5" fmla="*/ 2 h 2"/>
              <a:gd name="T6" fmla="*/ 3 w 7"/>
              <a:gd name="T7" fmla="*/ 2 h 2"/>
              <a:gd name="T8" fmla="*/ 2 w 7"/>
              <a:gd name="T9" fmla="*/ 0 h 2"/>
              <a:gd name="T10" fmla="*/ 0 w 7"/>
              <a:gd name="T11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2">
                <a:moveTo>
                  <a:pt x="7" y="0"/>
                </a:moveTo>
                <a:lnTo>
                  <a:pt x="6" y="2"/>
                </a:lnTo>
                <a:lnTo>
                  <a:pt x="5" y="2"/>
                </a:lnTo>
                <a:lnTo>
                  <a:pt x="3" y="2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20" name="Freeform 1896">
            <a:extLst>
              <a:ext uri="{FF2B5EF4-FFF2-40B4-BE49-F238E27FC236}">
                <a16:creationId xmlns:a16="http://schemas.microsoft.com/office/drawing/2014/main" id="{00000000-0008-0000-0000-0000680B0000}"/>
              </a:ext>
            </a:extLst>
          </xdr:cNvPr>
          <xdr:cNvSpPr>
            <a:spLocks/>
          </xdr:cNvSpPr>
        </xdr:nvSpPr>
        <xdr:spPr bwMode="auto">
          <a:xfrm>
            <a:off x="12503" y="9317"/>
            <a:ext cx="8" cy="4"/>
          </a:xfrm>
          <a:custGeom>
            <a:avLst/>
            <a:gdLst>
              <a:gd name="T0" fmla="*/ 0 w 23"/>
              <a:gd name="T1" fmla="*/ 12 h 12"/>
              <a:gd name="T2" fmla="*/ 6 w 23"/>
              <a:gd name="T3" fmla="*/ 9 h 12"/>
              <a:gd name="T4" fmla="*/ 13 w 23"/>
              <a:gd name="T5" fmla="*/ 6 h 12"/>
              <a:gd name="T6" fmla="*/ 19 w 23"/>
              <a:gd name="T7" fmla="*/ 3 h 12"/>
              <a:gd name="T8" fmla="*/ 23 w 23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2">
                <a:moveTo>
                  <a:pt x="0" y="12"/>
                </a:moveTo>
                <a:lnTo>
                  <a:pt x="6" y="9"/>
                </a:lnTo>
                <a:lnTo>
                  <a:pt x="13" y="6"/>
                </a:lnTo>
                <a:lnTo>
                  <a:pt x="19" y="3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21" name="Freeform 1897">
            <a:extLst>
              <a:ext uri="{FF2B5EF4-FFF2-40B4-BE49-F238E27FC236}">
                <a16:creationId xmlns:a16="http://schemas.microsoft.com/office/drawing/2014/main" id="{00000000-0008-0000-0000-0000690B0000}"/>
              </a:ext>
            </a:extLst>
          </xdr:cNvPr>
          <xdr:cNvSpPr>
            <a:spLocks/>
          </xdr:cNvSpPr>
        </xdr:nvSpPr>
        <xdr:spPr bwMode="auto">
          <a:xfrm>
            <a:off x="12617" y="9251"/>
            <a:ext cx="8" cy="4"/>
          </a:xfrm>
          <a:custGeom>
            <a:avLst/>
            <a:gdLst>
              <a:gd name="T0" fmla="*/ 0 w 24"/>
              <a:gd name="T1" fmla="*/ 11 h 11"/>
              <a:gd name="T2" fmla="*/ 7 w 24"/>
              <a:gd name="T3" fmla="*/ 9 h 11"/>
              <a:gd name="T4" fmla="*/ 13 w 24"/>
              <a:gd name="T5" fmla="*/ 6 h 11"/>
              <a:gd name="T6" fmla="*/ 18 w 24"/>
              <a:gd name="T7" fmla="*/ 3 h 11"/>
              <a:gd name="T8" fmla="*/ 24 w 24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1">
                <a:moveTo>
                  <a:pt x="0" y="11"/>
                </a:moveTo>
                <a:lnTo>
                  <a:pt x="7" y="9"/>
                </a:lnTo>
                <a:lnTo>
                  <a:pt x="13" y="6"/>
                </a:lnTo>
                <a:lnTo>
                  <a:pt x="18" y="3"/>
                </a:lnTo>
                <a:lnTo>
                  <a:pt x="2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22" name="Line 1898">
            <a:extLst>
              <a:ext uri="{FF2B5EF4-FFF2-40B4-BE49-F238E27FC236}">
                <a16:creationId xmlns:a16="http://schemas.microsoft.com/office/drawing/2014/main" id="{00000000-0008-0000-0000-00006A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15" y="9255"/>
            <a:ext cx="6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23" name="Freeform 1899">
            <a:extLst>
              <a:ext uri="{FF2B5EF4-FFF2-40B4-BE49-F238E27FC236}">
                <a16:creationId xmlns:a16="http://schemas.microsoft.com/office/drawing/2014/main" id="{00000000-0008-0000-0000-00006B0B0000}"/>
              </a:ext>
            </a:extLst>
          </xdr:cNvPr>
          <xdr:cNvSpPr>
            <a:spLocks/>
          </xdr:cNvSpPr>
        </xdr:nvSpPr>
        <xdr:spPr bwMode="auto">
          <a:xfrm>
            <a:off x="12499" y="9321"/>
            <a:ext cx="4" cy="2"/>
          </a:xfrm>
          <a:custGeom>
            <a:avLst/>
            <a:gdLst>
              <a:gd name="T0" fmla="*/ 0 w 13"/>
              <a:gd name="T1" fmla="*/ 4 h 4"/>
              <a:gd name="T2" fmla="*/ 6 w 13"/>
              <a:gd name="T3" fmla="*/ 1 h 4"/>
              <a:gd name="T4" fmla="*/ 13 w 13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4"/>
                </a:moveTo>
                <a:lnTo>
                  <a:pt x="6" y="1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24" name="Freeform 1900">
            <a:extLst>
              <a:ext uri="{FF2B5EF4-FFF2-40B4-BE49-F238E27FC236}">
                <a16:creationId xmlns:a16="http://schemas.microsoft.com/office/drawing/2014/main" id="{00000000-0008-0000-0000-00006C0B0000}"/>
              </a:ext>
            </a:extLst>
          </xdr:cNvPr>
          <xdr:cNvSpPr>
            <a:spLocks/>
          </xdr:cNvSpPr>
        </xdr:nvSpPr>
        <xdr:spPr bwMode="auto">
          <a:xfrm>
            <a:off x="10973" y="10931"/>
            <a:ext cx="4" cy="5"/>
          </a:xfrm>
          <a:custGeom>
            <a:avLst/>
            <a:gdLst>
              <a:gd name="T0" fmla="*/ 0 w 13"/>
              <a:gd name="T1" fmla="*/ 15 h 15"/>
              <a:gd name="T2" fmla="*/ 3 w 13"/>
              <a:gd name="T3" fmla="*/ 10 h 15"/>
              <a:gd name="T4" fmla="*/ 5 w 13"/>
              <a:gd name="T5" fmla="*/ 6 h 15"/>
              <a:gd name="T6" fmla="*/ 10 w 13"/>
              <a:gd name="T7" fmla="*/ 3 h 15"/>
              <a:gd name="T8" fmla="*/ 13 w 13"/>
              <a:gd name="T9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15">
                <a:moveTo>
                  <a:pt x="0" y="15"/>
                </a:moveTo>
                <a:lnTo>
                  <a:pt x="3" y="10"/>
                </a:lnTo>
                <a:lnTo>
                  <a:pt x="5" y="6"/>
                </a:lnTo>
                <a:lnTo>
                  <a:pt x="10" y="3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25" name="Freeform 1901">
            <a:extLst>
              <a:ext uri="{FF2B5EF4-FFF2-40B4-BE49-F238E27FC236}">
                <a16:creationId xmlns:a16="http://schemas.microsoft.com/office/drawing/2014/main" id="{00000000-0008-0000-0000-00006D0B0000}"/>
              </a:ext>
            </a:extLst>
          </xdr:cNvPr>
          <xdr:cNvSpPr>
            <a:spLocks/>
          </xdr:cNvSpPr>
        </xdr:nvSpPr>
        <xdr:spPr bwMode="auto">
          <a:xfrm>
            <a:off x="10739" y="10757"/>
            <a:ext cx="3" cy="2"/>
          </a:xfrm>
          <a:custGeom>
            <a:avLst/>
            <a:gdLst>
              <a:gd name="T0" fmla="*/ 0 w 10"/>
              <a:gd name="T1" fmla="*/ 7 h 7"/>
              <a:gd name="T2" fmla="*/ 6 w 10"/>
              <a:gd name="T3" fmla="*/ 2 h 7"/>
              <a:gd name="T4" fmla="*/ 10 w 10"/>
              <a:gd name="T5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0" h="7">
                <a:moveTo>
                  <a:pt x="0" y="7"/>
                </a:moveTo>
                <a:lnTo>
                  <a:pt x="6" y="2"/>
                </a:lnTo>
                <a:lnTo>
                  <a:pt x="1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26" name="Line 1902">
            <a:extLst>
              <a:ext uri="{FF2B5EF4-FFF2-40B4-BE49-F238E27FC236}">
                <a16:creationId xmlns:a16="http://schemas.microsoft.com/office/drawing/2014/main" id="{00000000-0008-0000-0000-00006E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16" y="931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27" name="Freeform 1903">
            <a:extLst>
              <a:ext uri="{FF2B5EF4-FFF2-40B4-BE49-F238E27FC236}">
                <a16:creationId xmlns:a16="http://schemas.microsoft.com/office/drawing/2014/main" id="{00000000-0008-0000-0000-00006F0B0000}"/>
              </a:ext>
            </a:extLst>
          </xdr:cNvPr>
          <xdr:cNvSpPr>
            <a:spLocks/>
          </xdr:cNvSpPr>
        </xdr:nvSpPr>
        <xdr:spPr bwMode="auto">
          <a:xfrm>
            <a:off x="12509" y="9313"/>
            <a:ext cx="10" cy="7"/>
          </a:xfrm>
          <a:custGeom>
            <a:avLst/>
            <a:gdLst>
              <a:gd name="T0" fmla="*/ 30 w 30"/>
              <a:gd name="T1" fmla="*/ 0 h 20"/>
              <a:gd name="T2" fmla="*/ 16 w 30"/>
              <a:gd name="T3" fmla="*/ 10 h 20"/>
              <a:gd name="T4" fmla="*/ 0 w 30"/>
              <a:gd name="T5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0" h="20">
                <a:moveTo>
                  <a:pt x="30" y="0"/>
                </a:moveTo>
                <a:lnTo>
                  <a:pt x="16" y="10"/>
                </a:lnTo>
                <a:lnTo>
                  <a:pt x="0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28" name="Freeform 1904">
            <a:extLst>
              <a:ext uri="{FF2B5EF4-FFF2-40B4-BE49-F238E27FC236}">
                <a16:creationId xmlns:a16="http://schemas.microsoft.com/office/drawing/2014/main" id="{00000000-0008-0000-0000-0000700B0000}"/>
              </a:ext>
            </a:extLst>
          </xdr:cNvPr>
          <xdr:cNvSpPr>
            <a:spLocks/>
          </xdr:cNvSpPr>
        </xdr:nvSpPr>
        <xdr:spPr bwMode="auto">
          <a:xfrm>
            <a:off x="12511" y="9314"/>
            <a:ext cx="5" cy="3"/>
          </a:xfrm>
          <a:custGeom>
            <a:avLst/>
            <a:gdLst>
              <a:gd name="T0" fmla="*/ 0 w 16"/>
              <a:gd name="T1" fmla="*/ 10 h 10"/>
              <a:gd name="T2" fmla="*/ 6 w 16"/>
              <a:gd name="T3" fmla="*/ 7 h 10"/>
              <a:gd name="T4" fmla="*/ 12 w 16"/>
              <a:gd name="T5" fmla="*/ 3 h 10"/>
              <a:gd name="T6" fmla="*/ 16 w 16"/>
              <a:gd name="T7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6" y="7"/>
                </a:lnTo>
                <a:lnTo>
                  <a:pt x="12" y="3"/>
                </a:lnTo>
                <a:lnTo>
                  <a:pt x="1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29" name="Freeform 1905">
            <a:extLst>
              <a:ext uri="{FF2B5EF4-FFF2-40B4-BE49-F238E27FC236}">
                <a16:creationId xmlns:a16="http://schemas.microsoft.com/office/drawing/2014/main" id="{00000000-0008-0000-0000-0000710B0000}"/>
              </a:ext>
            </a:extLst>
          </xdr:cNvPr>
          <xdr:cNvSpPr>
            <a:spLocks/>
          </xdr:cNvSpPr>
        </xdr:nvSpPr>
        <xdr:spPr bwMode="auto">
          <a:xfrm>
            <a:off x="12625" y="9244"/>
            <a:ext cx="9" cy="7"/>
          </a:xfrm>
          <a:custGeom>
            <a:avLst/>
            <a:gdLst>
              <a:gd name="T0" fmla="*/ 0 w 27"/>
              <a:gd name="T1" fmla="*/ 21 h 21"/>
              <a:gd name="T2" fmla="*/ 6 w 27"/>
              <a:gd name="T3" fmla="*/ 18 h 21"/>
              <a:gd name="T4" fmla="*/ 10 w 27"/>
              <a:gd name="T5" fmla="*/ 14 h 21"/>
              <a:gd name="T6" fmla="*/ 16 w 27"/>
              <a:gd name="T7" fmla="*/ 11 h 21"/>
              <a:gd name="T8" fmla="*/ 20 w 27"/>
              <a:gd name="T9" fmla="*/ 7 h 21"/>
              <a:gd name="T10" fmla="*/ 24 w 27"/>
              <a:gd name="T11" fmla="*/ 4 h 21"/>
              <a:gd name="T12" fmla="*/ 27 w 27"/>
              <a:gd name="T13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7" h="21">
                <a:moveTo>
                  <a:pt x="0" y="21"/>
                </a:moveTo>
                <a:lnTo>
                  <a:pt x="6" y="18"/>
                </a:lnTo>
                <a:lnTo>
                  <a:pt x="10" y="14"/>
                </a:lnTo>
                <a:lnTo>
                  <a:pt x="16" y="11"/>
                </a:lnTo>
                <a:lnTo>
                  <a:pt x="20" y="7"/>
                </a:lnTo>
                <a:lnTo>
                  <a:pt x="24" y="4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30" name="Freeform 1906">
            <a:extLst>
              <a:ext uri="{FF2B5EF4-FFF2-40B4-BE49-F238E27FC236}">
                <a16:creationId xmlns:a16="http://schemas.microsoft.com/office/drawing/2014/main" id="{00000000-0008-0000-0000-0000720B0000}"/>
              </a:ext>
            </a:extLst>
          </xdr:cNvPr>
          <xdr:cNvSpPr>
            <a:spLocks/>
          </xdr:cNvSpPr>
        </xdr:nvSpPr>
        <xdr:spPr bwMode="auto">
          <a:xfrm>
            <a:off x="12584" y="9263"/>
            <a:ext cx="1" cy="1"/>
          </a:xfrm>
          <a:custGeom>
            <a:avLst/>
            <a:gdLst>
              <a:gd name="T0" fmla="*/ 3 w 3"/>
              <a:gd name="T1" fmla="*/ 0 h 2"/>
              <a:gd name="T2" fmla="*/ 2 w 3"/>
              <a:gd name="T3" fmla="*/ 2 h 2"/>
              <a:gd name="T4" fmla="*/ 0 w 3"/>
              <a:gd name="T5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2">
                <a:moveTo>
                  <a:pt x="3" y="0"/>
                </a:moveTo>
                <a:lnTo>
                  <a:pt x="2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31" name="Line 1907">
            <a:extLst>
              <a:ext uri="{FF2B5EF4-FFF2-40B4-BE49-F238E27FC236}">
                <a16:creationId xmlns:a16="http://schemas.microsoft.com/office/drawing/2014/main" id="{00000000-0008-0000-0000-000073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678" y="9204"/>
            <a:ext cx="56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2" name="Line 1908">
            <a:extLst>
              <a:ext uri="{FF2B5EF4-FFF2-40B4-BE49-F238E27FC236}">
                <a16:creationId xmlns:a16="http://schemas.microsoft.com/office/drawing/2014/main" id="{00000000-0008-0000-0000-000074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611" y="9243"/>
            <a:ext cx="56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3" name="Line 1909">
            <a:extLst>
              <a:ext uri="{FF2B5EF4-FFF2-40B4-BE49-F238E27FC236}">
                <a16:creationId xmlns:a16="http://schemas.microsoft.com/office/drawing/2014/main" id="{00000000-0008-0000-0000-000075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4" y="9282"/>
            <a:ext cx="55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4" name="Line 1910">
            <a:extLst>
              <a:ext uri="{FF2B5EF4-FFF2-40B4-BE49-F238E27FC236}">
                <a16:creationId xmlns:a16="http://schemas.microsoft.com/office/drawing/2014/main" id="{00000000-0008-0000-0000-000076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18" y="9321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5" name="Line 1911">
            <a:extLst>
              <a:ext uri="{FF2B5EF4-FFF2-40B4-BE49-F238E27FC236}">
                <a16:creationId xmlns:a16="http://schemas.microsoft.com/office/drawing/2014/main" id="{00000000-0008-0000-0000-000077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37" y="9319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6" name="Line 1912">
            <a:extLst>
              <a:ext uri="{FF2B5EF4-FFF2-40B4-BE49-F238E27FC236}">
                <a16:creationId xmlns:a16="http://schemas.microsoft.com/office/drawing/2014/main" id="{00000000-0008-0000-0000-000078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04" y="9280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7" name="Line 1913">
            <a:extLst>
              <a:ext uri="{FF2B5EF4-FFF2-40B4-BE49-F238E27FC236}">
                <a16:creationId xmlns:a16="http://schemas.microsoft.com/office/drawing/2014/main" id="{00000000-0008-0000-0000-000079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72" y="9241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8" name="Line 1914">
            <a:extLst>
              <a:ext uri="{FF2B5EF4-FFF2-40B4-BE49-F238E27FC236}">
                <a16:creationId xmlns:a16="http://schemas.microsoft.com/office/drawing/2014/main" id="{00000000-0008-0000-0000-00007A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739" y="9202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39" name="Line 1915">
            <a:extLst>
              <a:ext uri="{FF2B5EF4-FFF2-40B4-BE49-F238E27FC236}">
                <a16:creationId xmlns:a16="http://schemas.microsoft.com/office/drawing/2014/main" id="{00000000-0008-0000-0000-00007B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490" y="9352"/>
            <a:ext cx="41" cy="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40" name="Line 1916">
            <a:extLst>
              <a:ext uri="{FF2B5EF4-FFF2-40B4-BE49-F238E27FC236}">
                <a16:creationId xmlns:a16="http://schemas.microsoft.com/office/drawing/2014/main" id="{00000000-0008-0000-0000-00007C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3" y="9228"/>
            <a:ext cx="217" cy="12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41" name="Line 1917">
            <a:extLst>
              <a:ext uri="{FF2B5EF4-FFF2-40B4-BE49-F238E27FC236}">
                <a16:creationId xmlns:a16="http://schemas.microsoft.com/office/drawing/2014/main" id="{00000000-0008-0000-0000-00007D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46" y="9234"/>
            <a:ext cx="231" cy="1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42" name="Line 1918">
            <a:extLst>
              <a:ext uri="{FF2B5EF4-FFF2-40B4-BE49-F238E27FC236}">
                <a16:creationId xmlns:a16="http://schemas.microsoft.com/office/drawing/2014/main" id="{00000000-0008-0000-0000-00007E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7" y="9385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43" name="Freeform 1919">
            <a:extLst>
              <a:ext uri="{FF2B5EF4-FFF2-40B4-BE49-F238E27FC236}">
                <a16:creationId xmlns:a16="http://schemas.microsoft.com/office/drawing/2014/main" id="{00000000-0008-0000-0000-00007F0B0000}"/>
              </a:ext>
            </a:extLst>
          </xdr:cNvPr>
          <xdr:cNvSpPr>
            <a:spLocks/>
          </xdr:cNvSpPr>
        </xdr:nvSpPr>
        <xdr:spPr bwMode="auto">
          <a:xfrm>
            <a:off x="12760" y="9224"/>
            <a:ext cx="17" cy="4"/>
          </a:xfrm>
          <a:custGeom>
            <a:avLst/>
            <a:gdLst>
              <a:gd name="T0" fmla="*/ 0 w 50"/>
              <a:gd name="T1" fmla="*/ 11 h 11"/>
              <a:gd name="T2" fmla="*/ 7 w 50"/>
              <a:gd name="T3" fmla="*/ 7 h 11"/>
              <a:gd name="T4" fmla="*/ 16 w 50"/>
              <a:gd name="T5" fmla="*/ 4 h 11"/>
              <a:gd name="T6" fmla="*/ 24 w 50"/>
              <a:gd name="T7" fmla="*/ 1 h 11"/>
              <a:gd name="T8" fmla="*/ 33 w 50"/>
              <a:gd name="T9" fmla="*/ 1 h 11"/>
              <a:gd name="T10" fmla="*/ 41 w 50"/>
              <a:gd name="T11" fmla="*/ 0 h 11"/>
              <a:gd name="T12" fmla="*/ 50 w 50"/>
              <a:gd name="T13" fmla="*/ 1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11">
                <a:moveTo>
                  <a:pt x="0" y="11"/>
                </a:moveTo>
                <a:lnTo>
                  <a:pt x="7" y="7"/>
                </a:lnTo>
                <a:lnTo>
                  <a:pt x="16" y="4"/>
                </a:lnTo>
                <a:lnTo>
                  <a:pt x="24" y="1"/>
                </a:lnTo>
                <a:lnTo>
                  <a:pt x="33" y="1"/>
                </a:lnTo>
                <a:lnTo>
                  <a:pt x="41" y="0"/>
                </a:lnTo>
                <a:lnTo>
                  <a:pt x="5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44" name="Line 1920">
            <a:extLst>
              <a:ext uri="{FF2B5EF4-FFF2-40B4-BE49-F238E27FC236}">
                <a16:creationId xmlns:a16="http://schemas.microsoft.com/office/drawing/2014/main" id="{00000000-0008-0000-0000-000080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0" y="9354"/>
            <a:ext cx="3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45" name="Line 1921">
            <a:extLst>
              <a:ext uri="{FF2B5EF4-FFF2-40B4-BE49-F238E27FC236}">
                <a16:creationId xmlns:a16="http://schemas.microsoft.com/office/drawing/2014/main" id="{00000000-0008-0000-0000-0000810B0000}"/>
              </a:ext>
            </a:extLst>
          </xdr:cNvPr>
          <xdr:cNvSpPr>
            <a:spLocks noChangeShapeType="1"/>
          </xdr:cNvSpPr>
        </xdr:nvSpPr>
        <xdr:spPr bwMode="auto">
          <a:xfrm>
            <a:off x="10968" y="8607"/>
            <a:ext cx="2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46" name="Line 1922">
            <a:extLst>
              <a:ext uri="{FF2B5EF4-FFF2-40B4-BE49-F238E27FC236}">
                <a16:creationId xmlns:a16="http://schemas.microsoft.com/office/drawing/2014/main" id="{00000000-0008-0000-0000-0000820B0000}"/>
              </a:ext>
            </a:extLst>
          </xdr:cNvPr>
          <xdr:cNvSpPr>
            <a:spLocks noChangeShapeType="1"/>
          </xdr:cNvSpPr>
        </xdr:nvSpPr>
        <xdr:spPr bwMode="auto">
          <a:xfrm>
            <a:off x="11009" y="844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47" name="Freeform 1923">
            <a:extLst>
              <a:ext uri="{FF2B5EF4-FFF2-40B4-BE49-F238E27FC236}">
                <a16:creationId xmlns:a16="http://schemas.microsoft.com/office/drawing/2014/main" id="{00000000-0008-0000-0000-0000830B0000}"/>
              </a:ext>
            </a:extLst>
          </xdr:cNvPr>
          <xdr:cNvSpPr>
            <a:spLocks/>
          </xdr:cNvSpPr>
        </xdr:nvSpPr>
        <xdr:spPr bwMode="auto">
          <a:xfrm>
            <a:off x="11020" y="8366"/>
            <a:ext cx="1" cy="4"/>
          </a:xfrm>
          <a:custGeom>
            <a:avLst/>
            <a:gdLst>
              <a:gd name="T0" fmla="*/ 0 w 3"/>
              <a:gd name="T1" fmla="*/ 0 h 10"/>
              <a:gd name="T2" fmla="*/ 1 w 3"/>
              <a:gd name="T3" fmla="*/ 4 h 10"/>
              <a:gd name="T4" fmla="*/ 3 w 3"/>
              <a:gd name="T5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0"/>
                </a:moveTo>
                <a:lnTo>
                  <a:pt x="1" y="4"/>
                </a:lnTo>
                <a:lnTo>
                  <a:pt x="3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48" name="Freeform 1924">
            <a:extLst>
              <a:ext uri="{FF2B5EF4-FFF2-40B4-BE49-F238E27FC236}">
                <a16:creationId xmlns:a16="http://schemas.microsoft.com/office/drawing/2014/main" id="{00000000-0008-0000-0000-0000840B0000}"/>
              </a:ext>
            </a:extLst>
          </xdr:cNvPr>
          <xdr:cNvSpPr>
            <a:spLocks/>
          </xdr:cNvSpPr>
        </xdr:nvSpPr>
        <xdr:spPr bwMode="auto">
          <a:xfrm>
            <a:off x="12520" y="9307"/>
            <a:ext cx="3" cy="3"/>
          </a:xfrm>
          <a:custGeom>
            <a:avLst/>
            <a:gdLst>
              <a:gd name="T0" fmla="*/ 0 w 7"/>
              <a:gd name="T1" fmla="*/ 9 h 9"/>
              <a:gd name="T2" fmla="*/ 4 w 7"/>
              <a:gd name="T3" fmla="*/ 5 h 9"/>
              <a:gd name="T4" fmla="*/ 7 w 7"/>
              <a:gd name="T5" fmla="*/ 0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9">
                <a:moveTo>
                  <a:pt x="0" y="9"/>
                </a:moveTo>
                <a:lnTo>
                  <a:pt x="4" y="5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49" name="Freeform 1925">
            <a:extLst>
              <a:ext uri="{FF2B5EF4-FFF2-40B4-BE49-F238E27FC236}">
                <a16:creationId xmlns:a16="http://schemas.microsoft.com/office/drawing/2014/main" id="{00000000-0008-0000-0000-0000850B0000}"/>
              </a:ext>
            </a:extLst>
          </xdr:cNvPr>
          <xdr:cNvSpPr>
            <a:spLocks/>
          </xdr:cNvSpPr>
        </xdr:nvSpPr>
        <xdr:spPr bwMode="auto">
          <a:xfrm>
            <a:off x="12508" y="9329"/>
            <a:ext cx="10" cy="7"/>
          </a:xfrm>
          <a:custGeom>
            <a:avLst/>
            <a:gdLst>
              <a:gd name="T0" fmla="*/ 0 w 29"/>
              <a:gd name="T1" fmla="*/ 22 h 22"/>
              <a:gd name="T2" fmla="*/ 1 w 29"/>
              <a:gd name="T3" fmla="*/ 20 h 22"/>
              <a:gd name="T4" fmla="*/ 10 w 29"/>
              <a:gd name="T5" fmla="*/ 13 h 22"/>
              <a:gd name="T6" fmla="*/ 19 w 29"/>
              <a:gd name="T7" fmla="*/ 8 h 22"/>
              <a:gd name="T8" fmla="*/ 29 w 29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9" h="22">
                <a:moveTo>
                  <a:pt x="0" y="22"/>
                </a:moveTo>
                <a:lnTo>
                  <a:pt x="1" y="20"/>
                </a:lnTo>
                <a:lnTo>
                  <a:pt x="10" y="13"/>
                </a:lnTo>
                <a:lnTo>
                  <a:pt x="19" y="8"/>
                </a:lnTo>
                <a:lnTo>
                  <a:pt x="29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50" name="Line 1926">
            <a:extLst>
              <a:ext uri="{FF2B5EF4-FFF2-40B4-BE49-F238E27FC236}">
                <a16:creationId xmlns:a16="http://schemas.microsoft.com/office/drawing/2014/main" id="{00000000-0008-0000-0000-000086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19" y="9310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51" name="Line 1927">
            <a:extLst>
              <a:ext uri="{FF2B5EF4-FFF2-40B4-BE49-F238E27FC236}">
                <a16:creationId xmlns:a16="http://schemas.microsoft.com/office/drawing/2014/main" id="{00000000-0008-0000-0000-000087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17" y="9312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52" name="Freeform 1928">
            <a:extLst>
              <a:ext uri="{FF2B5EF4-FFF2-40B4-BE49-F238E27FC236}">
                <a16:creationId xmlns:a16="http://schemas.microsoft.com/office/drawing/2014/main" id="{00000000-0008-0000-0000-0000880B0000}"/>
              </a:ext>
            </a:extLst>
          </xdr:cNvPr>
          <xdr:cNvSpPr>
            <a:spLocks/>
          </xdr:cNvSpPr>
        </xdr:nvSpPr>
        <xdr:spPr bwMode="auto">
          <a:xfrm>
            <a:off x="12521" y="9313"/>
            <a:ext cx="1" cy="1"/>
          </a:xfrm>
          <a:custGeom>
            <a:avLst/>
            <a:gdLst>
              <a:gd name="T0" fmla="*/ 3 w 3"/>
              <a:gd name="T1" fmla="*/ 0 h 1"/>
              <a:gd name="T2" fmla="*/ 3 w 3"/>
              <a:gd name="T3" fmla="*/ 1 h 1"/>
              <a:gd name="T4" fmla="*/ 2 w 3"/>
              <a:gd name="T5" fmla="*/ 1 h 1"/>
              <a:gd name="T6" fmla="*/ 0 w 3"/>
              <a:gd name="T7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1">
                <a:moveTo>
                  <a:pt x="3" y="0"/>
                </a:moveTo>
                <a:lnTo>
                  <a:pt x="3" y="1"/>
                </a:lnTo>
                <a:lnTo>
                  <a:pt x="2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53" name="Freeform 1929">
            <a:extLst>
              <a:ext uri="{FF2B5EF4-FFF2-40B4-BE49-F238E27FC236}">
                <a16:creationId xmlns:a16="http://schemas.microsoft.com/office/drawing/2014/main" id="{00000000-0008-0000-0000-0000890B0000}"/>
              </a:ext>
            </a:extLst>
          </xdr:cNvPr>
          <xdr:cNvSpPr>
            <a:spLocks/>
          </xdr:cNvSpPr>
        </xdr:nvSpPr>
        <xdr:spPr bwMode="auto">
          <a:xfrm>
            <a:off x="12627" y="9246"/>
            <a:ext cx="8" cy="6"/>
          </a:xfrm>
          <a:custGeom>
            <a:avLst/>
            <a:gdLst>
              <a:gd name="T0" fmla="*/ 26 w 26"/>
              <a:gd name="T1" fmla="*/ 0 h 20"/>
              <a:gd name="T2" fmla="*/ 15 w 26"/>
              <a:gd name="T3" fmla="*/ 10 h 20"/>
              <a:gd name="T4" fmla="*/ 0 w 26"/>
              <a:gd name="T5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6" h="20">
                <a:moveTo>
                  <a:pt x="26" y="0"/>
                </a:moveTo>
                <a:lnTo>
                  <a:pt x="15" y="10"/>
                </a:lnTo>
                <a:lnTo>
                  <a:pt x="0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54" name="Freeform 1930">
            <a:extLst>
              <a:ext uri="{FF2B5EF4-FFF2-40B4-BE49-F238E27FC236}">
                <a16:creationId xmlns:a16="http://schemas.microsoft.com/office/drawing/2014/main" id="{00000000-0008-0000-0000-00008A0B0000}"/>
              </a:ext>
            </a:extLst>
          </xdr:cNvPr>
          <xdr:cNvSpPr>
            <a:spLocks/>
          </xdr:cNvSpPr>
        </xdr:nvSpPr>
        <xdr:spPr bwMode="auto">
          <a:xfrm>
            <a:off x="12541" y="9373"/>
            <a:ext cx="6" cy="12"/>
          </a:xfrm>
          <a:custGeom>
            <a:avLst/>
            <a:gdLst>
              <a:gd name="T0" fmla="*/ 0 w 17"/>
              <a:gd name="T1" fmla="*/ 37 h 37"/>
              <a:gd name="T2" fmla="*/ 5 w 17"/>
              <a:gd name="T3" fmla="*/ 33 h 37"/>
              <a:gd name="T4" fmla="*/ 10 w 17"/>
              <a:gd name="T5" fmla="*/ 29 h 37"/>
              <a:gd name="T6" fmla="*/ 12 w 17"/>
              <a:gd name="T7" fmla="*/ 21 h 37"/>
              <a:gd name="T8" fmla="*/ 15 w 17"/>
              <a:gd name="T9" fmla="*/ 14 h 37"/>
              <a:gd name="T10" fmla="*/ 17 w 17"/>
              <a:gd name="T11" fmla="*/ 6 h 37"/>
              <a:gd name="T12" fmla="*/ 17 w 17"/>
              <a:gd name="T13" fmla="*/ 0 h 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7" h="37">
                <a:moveTo>
                  <a:pt x="0" y="37"/>
                </a:moveTo>
                <a:lnTo>
                  <a:pt x="5" y="33"/>
                </a:lnTo>
                <a:lnTo>
                  <a:pt x="10" y="29"/>
                </a:lnTo>
                <a:lnTo>
                  <a:pt x="12" y="21"/>
                </a:lnTo>
                <a:lnTo>
                  <a:pt x="15" y="14"/>
                </a:lnTo>
                <a:lnTo>
                  <a:pt x="17" y="6"/>
                </a:lnTo>
                <a:lnTo>
                  <a:pt x="1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55" name="Freeform 1931">
            <a:extLst>
              <a:ext uri="{FF2B5EF4-FFF2-40B4-BE49-F238E27FC236}">
                <a16:creationId xmlns:a16="http://schemas.microsoft.com/office/drawing/2014/main" id="{00000000-0008-0000-0000-00008B0B0000}"/>
              </a:ext>
            </a:extLst>
          </xdr:cNvPr>
          <xdr:cNvSpPr>
            <a:spLocks/>
          </xdr:cNvSpPr>
        </xdr:nvSpPr>
        <xdr:spPr bwMode="auto">
          <a:xfrm>
            <a:off x="12777" y="9231"/>
            <a:ext cx="3" cy="3"/>
          </a:xfrm>
          <a:custGeom>
            <a:avLst/>
            <a:gdLst>
              <a:gd name="T0" fmla="*/ 0 w 9"/>
              <a:gd name="T1" fmla="*/ 8 h 8"/>
              <a:gd name="T2" fmla="*/ 4 w 9"/>
              <a:gd name="T3" fmla="*/ 5 h 8"/>
              <a:gd name="T4" fmla="*/ 6 w 9"/>
              <a:gd name="T5" fmla="*/ 4 h 8"/>
              <a:gd name="T6" fmla="*/ 9 w 9"/>
              <a:gd name="T7" fmla="*/ 0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9" h="8">
                <a:moveTo>
                  <a:pt x="0" y="8"/>
                </a:moveTo>
                <a:lnTo>
                  <a:pt x="4" y="5"/>
                </a:lnTo>
                <a:lnTo>
                  <a:pt x="6" y="4"/>
                </a:lnTo>
                <a:lnTo>
                  <a:pt x="9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56" name="Freeform 1932">
            <a:extLst>
              <a:ext uri="{FF2B5EF4-FFF2-40B4-BE49-F238E27FC236}">
                <a16:creationId xmlns:a16="http://schemas.microsoft.com/office/drawing/2014/main" id="{00000000-0008-0000-0000-00008C0B0000}"/>
              </a:ext>
            </a:extLst>
          </xdr:cNvPr>
          <xdr:cNvSpPr>
            <a:spLocks/>
          </xdr:cNvSpPr>
        </xdr:nvSpPr>
        <xdr:spPr bwMode="auto">
          <a:xfrm>
            <a:off x="12541" y="9443"/>
            <a:ext cx="5" cy="4"/>
          </a:xfrm>
          <a:custGeom>
            <a:avLst/>
            <a:gdLst>
              <a:gd name="T0" fmla="*/ 0 w 14"/>
              <a:gd name="T1" fmla="*/ 13 h 13"/>
              <a:gd name="T2" fmla="*/ 5 w 14"/>
              <a:gd name="T3" fmla="*/ 10 h 13"/>
              <a:gd name="T4" fmla="*/ 10 w 14"/>
              <a:gd name="T5" fmla="*/ 4 h 13"/>
              <a:gd name="T6" fmla="*/ 14 w 14"/>
              <a:gd name="T7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4" h="13">
                <a:moveTo>
                  <a:pt x="0" y="13"/>
                </a:moveTo>
                <a:lnTo>
                  <a:pt x="5" y="10"/>
                </a:lnTo>
                <a:lnTo>
                  <a:pt x="10" y="4"/>
                </a:lnTo>
                <a:lnTo>
                  <a:pt x="1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57" name="Line 1933">
            <a:extLst>
              <a:ext uri="{FF2B5EF4-FFF2-40B4-BE49-F238E27FC236}">
                <a16:creationId xmlns:a16="http://schemas.microsoft.com/office/drawing/2014/main" id="{00000000-0008-0000-0000-00008D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7" y="9447"/>
            <a:ext cx="14" cy="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58" name="Freeform 1934">
            <a:extLst>
              <a:ext uri="{FF2B5EF4-FFF2-40B4-BE49-F238E27FC236}">
                <a16:creationId xmlns:a16="http://schemas.microsoft.com/office/drawing/2014/main" id="{00000000-0008-0000-0000-00008E0B0000}"/>
              </a:ext>
            </a:extLst>
          </xdr:cNvPr>
          <xdr:cNvSpPr>
            <a:spLocks/>
          </xdr:cNvSpPr>
        </xdr:nvSpPr>
        <xdr:spPr bwMode="auto">
          <a:xfrm>
            <a:off x="11021" y="8421"/>
            <a:ext cx="1" cy="5"/>
          </a:xfrm>
          <a:custGeom>
            <a:avLst/>
            <a:gdLst>
              <a:gd name="T0" fmla="*/ 0 w 4"/>
              <a:gd name="T1" fmla="*/ 0 h 17"/>
              <a:gd name="T2" fmla="*/ 1 w 4"/>
              <a:gd name="T3" fmla="*/ 3 h 17"/>
              <a:gd name="T4" fmla="*/ 4 w 4"/>
              <a:gd name="T5" fmla="*/ 17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17">
                <a:moveTo>
                  <a:pt x="0" y="0"/>
                </a:moveTo>
                <a:lnTo>
                  <a:pt x="1" y="3"/>
                </a:lnTo>
                <a:lnTo>
                  <a:pt x="4" y="1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59" name="Line 1935">
            <a:extLst>
              <a:ext uri="{FF2B5EF4-FFF2-40B4-BE49-F238E27FC236}">
                <a16:creationId xmlns:a16="http://schemas.microsoft.com/office/drawing/2014/main" id="{00000000-0008-0000-0000-00008F0B0000}"/>
              </a:ext>
            </a:extLst>
          </xdr:cNvPr>
          <xdr:cNvSpPr>
            <a:spLocks noChangeShapeType="1"/>
          </xdr:cNvSpPr>
        </xdr:nvSpPr>
        <xdr:spPr bwMode="auto">
          <a:xfrm>
            <a:off x="11023" y="836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60" name="Line 1936">
            <a:extLst>
              <a:ext uri="{FF2B5EF4-FFF2-40B4-BE49-F238E27FC236}">
                <a16:creationId xmlns:a16="http://schemas.microsoft.com/office/drawing/2014/main" id="{00000000-0008-0000-0000-000090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135" y="8352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61" name="Line 1937">
            <a:extLst>
              <a:ext uri="{FF2B5EF4-FFF2-40B4-BE49-F238E27FC236}">
                <a16:creationId xmlns:a16="http://schemas.microsoft.com/office/drawing/2014/main" id="{00000000-0008-0000-0000-0000910B0000}"/>
              </a:ext>
            </a:extLst>
          </xdr:cNvPr>
          <xdr:cNvSpPr>
            <a:spLocks noChangeShapeType="1"/>
          </xdr:cNvSpPr>
        </xdr:nvSpPr>
        <xdr:spPr bwMode="auto">
          <a:xfrm>
            <a:off x="11123" y="837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62" name="Line 1938">
            <a:extLst>
              <a:ext uri="{FF2B5EF4-FFF2-40B4-BE49-F238E27FC236}">
                <a16:creationId xmlns:a16="http://schemas.microsoft.com/office/drawing/2014/main" id="{00000000-0008-0000-0000-0000920B0000}"/>
              </a:ext>
            </a:extLst>
          </xdr:cNvPr>
          <xdr:cNvSpPr>
            <a:spLocks noChangeShapeType="1"/>
          </xdr:cNvSpPr>
        </xdr:nvSpPr>
        <xdr:spPr bwMode="auto">
          <a:xfrm>
            <a:off x="11032" y="8378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63" name="Line 1939">
            <a:extLst>
              <a:ext uri="{FF2B5EF4-FFF2-40B4-BE49-F238E27FC236}">
                <a16:creationId xmlns:a16="http://schemas.microsoft.com/office/drawing/2014/main" id="{00000000-0008-0000-0000-000093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4" y="930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64" name="Line 1940">
            <a:extLst>
              <a:ext uri="{FF2B5EF4-FFF2-40B4-BE49-F238E27FC236}">
                <a16:creationId xmlns:a16="http://schemas.microsoft.com/office/drawing/2014/main" id="{00000000-0008-0000-0000-000094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56" y="925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65" name="Line 1941">
            <a:extLst>
              <a:ext uri="{FF2B5EF4-FFF2-40B4-BE49-F238E27FC236}">
                <a16:creationId xmlns:a16="http://schemas.microsoft.com/office/drawing/2014/main" id="{00000000-0008-0000-0000-000095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3" y="93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66" name="Freeform 1942">
            <a:extLst>
              <a:ext uri="{FF2B5EF4-FFF2-40B4-BE49-F238E27FC236}">
                <a16:creationId xmlns:a16="http://schemas.microsoft.com/office/drawing/2014/main" id="{00000000-0008-0000-0000-0000960B0000}"/>
              </a:ext>
            </a:extLst>
          </xdr:cNvPr>
          <xdr:cNvSpPr>
            <a:spLocks/>
          </xdr:cNvSpPr>
        </xdr:nvSpPr>
        <xdr:spPr bwMode="auto">
          <a:xfrm>
            <a:off x="12524" y="9309"/>
            <a:ext cx="1" cy="2"/>
          </a:xfrm>
          <a:custGeom>
            <a:avLst/>
            <a:gdLst>
              <a:gd name="T0" fmla="*/ 4 w 4"/>
              <a:gd name="T1" fmla="*/ 0 h 5"/>
              <a:gd name="T2" fmla="*/ 3 w 4"/>
              <a:gd name="T3" fmla="*/ 2 h 5"/>
              <a:gd name="T4" fmla="*/ 0 w 4"/>
              <a:gd name="T5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5">
                <a:moveTo>
                  <a:pt x="4" y="0"/>
                </a:moveTo>
                <a:lnTo>
                  <a:pt x="3" y="2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67" name="Freeform 1943">
            <a:extLst>
              <a:ext uri="{FF2B5EF4-FFF2-40B4-BE49-F238E27FC236}">
                <a16:creationId xmlns:a16="http://schemas.microsoft.com/office/drawing/2014/main" id="{00000000-0008-0000-0000-0000970B0000}"/>
              </a:ext>
            </a:extLst>
          </xdr:cNvPr>
          <xdr:cNvSpPr>
            <a:spLocks/>
          </xdr:cNvSpPr>
        </xdr:nvSpPr>
        <xdr:spPr bwMode="auto">
          <a:xfrm>
            <a:off x="12522" y="9311"/>
            <a:ext cx="2" cy="2"/>
          </a:xfrm>
          <a:custGeom>
            <a:avLst/>
            <a:gdLst>
              <a:gd name="T0" fmla="*/ 6 w 6"/>
              <a:gd name="T1" fmla="*/ 0 h 6"/>
              <a:gd name="T2" fmla="*/ 3 w 6"/>
              <a:gd name="T3" fmla="*/ 3 h 6"/>
              <a:gd name="T4" fmla="*/ 0 w 6"/>
              <a:gd name="T5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6">
                <a:moveTo>
                  <a:pt x="6" y="0"/>
                </a:moveTo>
                <a:lnTo>
                  <a:pt x="3" y="3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68" name="Freeform 1944">
            <a:extLst>
              <a:ext uri="{FF2B5EF4-FFF2-40B4-BE49-F238E27FC236}">
                <a16:creationId xmlns:a16="http://schemas.microsoft.com/office/drawing/2014/main" id="{00000000-0008-0000-0000-0000980B0000}"/>
              </a:ext>
            </a:extLst>
          </xdr:cNvPr>
          <xdr:cNvSpPr>
            <a:spLocks/>
          </xdr:cNvSpPr>
        </xdr:nvSpPr>
        <xdr:spPr bwMode="auto">
          <a:xfrm>
            <a:off x="12634" y="9228"/>
            <a:ext cx="8" cy="16"/>
          </a:xfrm>
          <a:custGeom>
            <a:avLst/>
            <a:gdLst>
              <a:gd name="T0" fmla="*/ 0 w 23"/>
              <a:gd name="T1" fmla="*/ 49 h 49"/>
              <a:gd name="T2" fmla="*/ 5 w 23"/>
              <a:gd name="T3" fmla="*/ 44 h 49"/>
              <a:gd name="T4" fmla="*/ 7 w 23"/>
              <a:gd name="T5" fmla="*/ 42 h 49"/>
              <a:gd name="T6" fmla="*/ 10 w 23"/>
              <a:gd name="T7" fmla="*/ 37 h 49"/>
              <a:gd name="T8" fmla="*/ 13 w 23"/>
              <a:gd name="T9" fmla="*/ 33 h 49"/>
              <a:gd name="T10" fmla="*/ 16 w 23"/>
              <a:gd name="T11" fmla="*/ 29 h 49"/>
              <a:gd name="T12" fmla="*/ 17 w 23"/>
              <a:gd name="T13" fmla="*/ 24 h 49"/>
              <a:gd name="T14" fmla="*/ 20 w 23"/>
              <a:gd name="T15" fmla="*/ 20 h 49"/>
              <a:gd name="T16" fmla="*/ 22 w 23"/>
              <a:gd name="T17" fmla="*/ 16 h 49"/>
              <a:gd name="T18" fmla="*/ 22 w 23"/>
              <a:gd name="T19" fmla="*/ 12 h 49"/>
              <a:gd name="T20" fmla="*/ 23 w 23"/>
              <a:gd name="T21" fmla="*/ 7 h 49"/>
              <a:gd name="T22" fmla="*/ 23 w 23"/>
              <a:gd name="T23" fmla="*/ 3 h 49"/>
              <a:gd name="T24" fmla="*/ 23 w 23"/>
              <a:gd name="T25" fmla="*/ 0 h 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23" h="49">
                <a:moveTo>
                  <a:pt x="0" y="49"/>
                </a:moveTo>
                <a:lnTo>
                  <a:pt x="5" y="44"/>
                </a:lnTo>
                <a:lnTo>
                  <a:pt x="7" y="42"/>
                </a:lnTo>
                <a:lnTo>
                  <a:pt x="10" y="37"/>
                </a:lnTo>
                <a:lnTo>
                  <a:pt x="13" y="33"/>
                </a:lnTo>
                <a:lnTo>
                  <a:pt x="16" y="29"/>
                </a:lnTo>
                <a:lnTo>
                  <a:pt x="17" y="24"/>
                </a:lnTo>
                <a:lnTo>
                  <a:pt x="20" y="20"/>
                </a:lnTo>
                <a:lnTo>
                  <a:pt x="22" y="16"/>
                </a:lnTo>
                <a:lnTo>
                  <a:pt x="22" y="12"/>
                </a:lnTo>
                <a:lnTo>
                  <a:pt x="23" y="7"/>
                </a:lnTo>
                <a:lnTo>
                  <a:pt x="23" y="3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69" name="Freeform 1945">
            <a:extLst>
              <a:ext uri="{FF2B5EF4-FFF2-40B4-BE49-F238E27FC236}">
                <a16:creationId xmlns:a16="http://schemas.microsoft.com/office/drawing/2014/main" id="{00000000-0008-0000-0000-0000990B0000}"/>
              </a:ext>
            </a:extLst>
          </xdr:cNvPr>
          <xdr:cNvSpPr>
            <a:spLocks/>
          </xdr:cNvSpPr>
        </xdr:nvSpPr>
        <xdr:spPr bwMode="auto">
          <a:xfrm>
            <a:off x="10990" y="10729"/>
            <a:ext cx="2" cy="2"/>
          </a:xfrm>
          <a:custGeom>
            <a:avLst/>
            <a:gdLst>
              <a:gd name="T0" fmla="*/ 4 w 4"/>
              <a:gd name="T1" fmla="*/ 0 h 7"/>
              <a:gd name="T2" fmla="*/ 2 w 4"/>
              <a:gd name="T3" fmla="*/ 1 h 7"/>
              <a:gd name="T4" fmla="*/ 2 w 4"/>
              <a:gd name="T5" fmla="*/ 3 h 7"/>
              <a:gd name="T6" fmla="*/ 1 w 4"/>
              <a:gd name="T7" fmla="*/ 3 h 7"/>
              <a:gd name="T8" fmla="*/ 1 w 4"/>
              <a:gd name="T9" fmla="*/ 4 h 7"/>
              <a:gd name="T10" fmla="*/ 0 w 4"/>
              <a:gd name="T11" fmla="*/ 6 h 7"/>
              <a:gd name="T12" fmla="*/ 0 w 4"/>
              <a:gd name="T13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" h="7">
                <a:moveTo>
                  <a:pt x="4" y="0"/>
                </a:moveTo>
                <a:lnTo>
                  <a:pt x="2" y="1"/>
                </a:lnTo>
                <a:lnTo>
                  <a:pt x="2" y="3"/>
                </a:lnTo>
                <a:lnTo>
                  <a:pt x="1" y="3"/>
                </a:lnTo>
                <a:lnTo>
                  <a:pt x="1" y="4"/>
                </a:lnTo>
                <a:lnTo>
                  <a:pt x="0" y="6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70" name="Line 1946">
            <a:extLst>
              <a:ext uri="{FF2B5EF4-FFF2-40B4-BE49-F238E27FC236}">
                <a16:creationId xmlns:a16="http://schemas.microsoft.com/office/drawing/2014/main" id="{00000000-0008-0000-0000-00009A0B0000}"/>
              </a:ext>
            </a:extLst>
          </xdr:cNvPr>
          <xdr:cNvSpPr>
            <a:spLocks noChangeShapeType="1"/>
          </xdr:cNvSpPr>
        </xdr:nvSpPr>
        <xdr:spPr bwMode="auto">
          <a:xfrm>
            <a:off x="10988" y="845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1" name="Line 1947">
            <a:extLst>
              <a:ext uri="{FF2B5EF4-FFF2-40B4-BE49-F238E27FC236}">
                <a16:creationId xmlns:a16="http://schemas.microsoft.com/office/drawing/2014/main" id="{00000000-0008-0000-0000-00009B0B0000}"/>
              </a:ext>
            </a:extLst>
          </xdr:cNvPr>
          <xdr:cNvSpPr>
            <a:spLocks noChangeShapeType="1"/>
          </xdr:cNvSpPr>
        </xdr:nvSpPr>
        <xdr:spPr bwMode="auto">
          <a:xfrm>
            <a:off x="11023" y="8368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2" name="Line 1948">
            <a:extLst>
              <a:ext uri="{FF2B5EF4-FFF2-40B4-BE49-F238E27FC236}">
                <a16:creationId xmlns:a16="http://schemas.microsoft.com/office/drawing/2014/main" id="{00000000-0008-0000-0000-00009C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20" y="841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3" name="Freeform 1949">
            <a:extLst>
              <a:ext uri="{FF2B5EF4-FFF2-40B4-BE49-F238E27FC236}">
                <a16:creationId xmlns:a16="http://schemas.microsoft.com/office/drawing/2014/main" id="{00000000-0008-0000-0000-00009D0B0000}"/>
              </a:ext>
            </a:extLst>
          </xdr:cNvPr>
          <xdr:cNvSpPr>
            <a:spLocks/>
          </xdr:cNvSpPr>
        </xdr:nvSpPr>
        <xdr:spPr bwMode="auto">
          <a:xfrm>
            <a:off x="11135" y="8355"/>
            <a:ext cx="2" cy="5"/>
          </a:xfrm>
          <a:custGeom>
            <a:avLst/>
            <a:gdLst>
              <a:gd name="T0" fmla="*/ 0 w 6"/>
              <a:gd name="T1" fmla="*/ 0 h 17"/>
              <a:gd name="T2" fmla="*/ 2 w 6"/>
              <a:gd name="T3" fmla="*/ 2 h 17"/>
              <a:gd name="T4" fmla="*/ 6 w 6"/>
              <a:gd name="T5" fmla="*/ 17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17">
                <a:moveTo>
                  <a:pt x="0" y="0"/>
                </a:moveTo>
                <a:lnTo>
                  <a:pt x="2" y="2"/>
                </a:lnTo>
                <a:lnTo>
                  <a:pt x="6" y="1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74" name="Line 1950">
            <a:extLst>
              <a:ext uri="{FF2B5EF4-FFF2-40B4-BE49-F238E27FC236}">
                <a16:creationId xmlns:a16="http://schemas.microsoft.com/office/drawing/2014/main" id="{00000000-0008-0000-0000-00009E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21" y="837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5" name="Freeform 1951">
            <a:extLst>
              <a:ext uri="{FF2B5EF4-FFF2-40B4-BE49-F238E27FC236}">
                <a16:creationId xmlns:a16="http://schemas.microsoft.com/office/drawing/2014/main" id="{00000000-0008-0000-0000-00009F0B0000}"/>
              </a:ext>
            </a:extLst>
          </xdr:cNvPr>
          <xdr:cNvSpPr>
            <a:spLocks/>
          </xdr:cNvSpPr>
        </xdr:nvSpPr>
        <xdr:spPr bwMode="auto">
          <a:xfrm>
            <a:off x="12208" y="9246"/>
            <a:ext cx="26" cy="5"/>
          </a:xfrm>
          <a:custGeom>
            <a:avLst/>
            <a:gdLst>
              <a:gd name="T0" fmla="*/ 0 w 77"/>
              <a:gd name="T1" fmla="*/ 16 h 16"/>
              <a:gd name="T2" fmla="*/ 0 w 77"/>
              <a:gd name="T3" fmla="*/ 13 h 16"/>
              <a:gd name="T4" fmla="*/ 2 w 77"/>
              <a:gd name="T5" fmla="*/ 10 h 16"/>
              <a:gd name="T6" fmla="*/ 5 w 77"/>
              <a:gd name="T7" fmla="*/ 8 h 16"/>
              <a:gd name="T8" fmla="*/ 8 w 77"/>
              <a:gd name="T9" fmla="*/ 6 h 16"/>
              <a:gd name="T10" fmla="*/ 10 w 77"/>
              <a:gd name="T11" fmla="*/ 3 h 16"/>
              <a:gd name="T12" fmla="*/ 15 w 77"/>
              <a:gd name="T13" fmla="*/ 2 h 16"/>
              <a:gd name="T14" fmla="*/ 18 w 77"/>
              <a:gd name="T15" fmla="*/ 2 h 16"/>
              <a:gd name="T16" fmla="*/ 23 w 77"/>
              <a:gd name="T17" fmla="*/ 0 h 16"/>
              <a:gd name="T18" fmla="*/ 28 w 77"/>
              <a:gd name="T19" fmla="*/ 0 h 16"/>
              <a:gd name="T20" fmla="*/ 32 w 77"/>
              <a:gd name="T21" fmla="*/ 0 h 16"/>
              <a:gd name="T22" fmla="*/ 38 w 77"/>
              <a:gd name="T23" fmla="*/ 2 h 16"/>
              <a:gd name="T24" fmla="*/ 43 w 77"/>
              <a:gd name="T25" fmla="*/ 2 h 16"/>
              <a:gd name="T26" fmla="*/ 49 w 77"/>
              <a:gd name="T27" fmla="*/ 3 h 16"/>
              <a:gd name="T28" fmla="*/ 55 w 77"/>
              <a:gd name="T29" fmla="*/ 5 h 16"/>
              <a:gd name="T30" fmla="*/ 60 w 77"/>
              <a:gd name="T31" fmla="*/ 8 h 16"/>
              <a:gd name="T32" fmla="*/ 66 w 77"/>
              <a:gd name="T33" fmla="*/ 9 h 16"/>
              <a:gd name="T34" fmla="*/ 72 w 77"/>
              <a:gd name="T35" fmla="*/ 12 h 16"/>
              <a:gd name="T36" fmla="*/ 77 w 77"/>
              <a:gd name="T37" fmla="*/ 15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77" h="16">
                <a:moveTo>
                  <a:pt x="0" y="16"/>
                </a:moveTo>
                <a:lnTo>
                  <a:pt x="0" y="13"/>
                </a:lnTo>
                <a:lnTo>
                  <a:pt x="2" y="10"/>
                </a:lnTo>
                <a:lnTo>
                  <a:pt x="5" y="8"/>
                </a:lnTo>
                <a:lnTo>
                  <a:pt x="8" y="6"/>
                </a:lnTo>
                <a:lnTo>
                  <a:pt x="10" y="3"/>
                </a:lnTo>
                <a:lnTo>
                  <a:pt x="15" y="2"/>
                </a:lnTo>
                <a:lnTo>
                  <a:pt x="18" y="2"/>
                </a:lnTo>
                <a:lnTo>
                  <a:pt x="23" y="0"/>
                </a:lnTo>
                <a:lnTo>
                  <a:pt x="28" y="0"/>
                </a:lnTo>
                <a:lnTo>
                  <a:pt x="32" y="0"/>
                </a:lnTo>
                <a:lnTo>
                  <a:pt x="38" y="2"/>
                </a:lnTo>
                <a:lnTo>
                  <a:pt x="43" y="2"/>
                </a:lnTo>
                <a:lnTo>
                  <a:pt x="49" y="3"/>
                </a:lnTo>
                <a:lnTo>
                  <a:pt x="55" y="5"/>
                </a:lnTo>
                <a:lnTo>
                  <a:pt x="60" y="8"/>
                </a:lnTo>
                <a:lnTo>
                  <a:pt x="66" y="9"/>
                </a:lnTo>
                <a:lnTo>
                  <a:pt x="72" y="12"/>
                </a:lnTo>
                <a:lnTo>
                  <a:pt x="77" y="1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76" name="Line 1952">
            <a:extLst>
              <a:ext uri="{FF2B5EF4-FFF2-40B4-BE49-F238E27FC236}">
                <a16:creationId xmlns:a16="http://schemas.microsoft.com/office/drawing/2014/main" id="{00000000-0008-0000-0000-0000A0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7" y="9219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7" name="Line 1953">
            <a:extLst>
              <a:ext uri="{FF2B5EF4-FFF2-40B4-BE49-F238E27FC236}">
                <a16:creationId xmlns:a16="http://schemas.microsoft.com/office/drawing/2014/main" id="{00000000-0008-0000-0000-0000A1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27" y="9301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8" name="Line 1954">
            <a:extLst>
              <a:ext uri="{FF2B5EF4-FFF2-40B4-BE49-F238E27FC236}">
                <a16:creationId xmlns:a16="http://schemas.microsoft.com/office/drawing/2014/main" id="{00000000-0008-0000-0000-0000A2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5" y="9302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79" name="Freeform 1955">
            <a:extLst>
              <a:ext uri="{FF2B5EF4-FFF2-40B4-BE49-F238E27FC236}">
                <a16:creationId xmlns:a16="http://schemas.microsoft.com/office/drawing/2014/main" id="{00000000-0008-0000-0000-0000A30B0000}"/>
              </a:ext>
            </a:extLst>
          </xdr:cNvPr>
          <xdr:cNvSpPr>
            <a:spLocks/>
          </xdr:cNvSpPr>
        </xdr:nvSpPr>
        <xdr:spPr bwMode="auto">
          <a:xfrm>
            <a:off x="12526" y="9304"/>
            <a:ext cx="1" cy="2"/>
          </a:xfrm>
          <a:custGeom>
            <a:avLst/>
            <a:gdLst>
              <a:gd name="T0" fmla="*/ 3 w 3"/>
              <a:gd name="T1" fmla="*/ 0 h 6"/>
              <a:gd name="T2" fmla="*/ 3 w 3"/>
              <a:gd name="T3" fmla="*/ 2 h 6"/>
              <a:gd name="T4" fmla="*/ 1 w 3"/>
              <a:gd name="T5" fmla="*/ 3 h 6"/>
              <a:gd name="T6" fmla="*/ 1 w 3"/>
              <a:gd name="T7" fmla="*/ 5 h 6"/>
              <a:gd name="T8" fmla="*/ 0 w 3"/>
              <a:gd name="T9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3" y="2"/>
                </a:lnTo>
                <a:lnTo>
                  <a:pt x="1" y="3"/>
                </a:lnTo>
                <a:lnTo>
                  <a:pt x="1" y="5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80" name="Freeform 1956">
            <a:extLst>
              <a:ext uri="{FF2B5EF4-FFF2-40B4-BE49-F238E27FC236}">
                <a16:creationId xmlns:a16="http://schemas.microsoft.com/office/drawing/2014/main" id="{00000000-0008-0000-0000-0000A40B0000}"/>
              </a:ext>
            </a:extLst>
          </xdr:cNvPr>
          <xdr:cNvSpPr>
            <a:spLocks/>
          </xdr:cNvSpPr>
        </xdr:nvSpPr>
        <xdr:spPr bwMode="auto">
          <a:xfrm>
            <a:off x="12526" y="9224"/>
            <a:ext cx="2" cy="5"/>
          </a:xfrm>
          <a:custGeom>
            <a:avLst/>
            <a:gdLst>
              <a:gd name="T0" fmla="*/ 6 w 6"/>
              <a:gd name="T1" fmla="*/ 0 h 17"/>
              <a:gd name="T2" fmla="*/ 4 w 6"/>
              <a:gd name="T3" fmla="*/ 3 h 17"/>
              <a:gd name="T4" fmla="*/ 0 w 6"/>
              <a:gd name="T5" fmla="*/ 17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17">
                <a:moveTo>
                  <a:pt x="6" y="0"/>
                </a:moveTo>
                <a:lnTo>
                  <a:pt x="4" y="3"/>
                </a:lnTo>
                <a:lnTo>
                  <a:pt x="0" y="1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81" name="Line 1957">
            <a:extLst>
              <a:ext uri="{FF2B5EF4-FFF2-40B4-BE49-F238E27FC236}">
                <a16:creationId xmlns:a16="http://schemas.microsoft.com/office/drawing/2014/main" id="{00000000-0008-0000-0000-0000A5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5" y="930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2" name="Line 1958">
            <a:extLst>
              <a:ext uri="{FF2B5EF4-FFF2-40B4-BE49-F238E27FC236}">
                <a16:creationId xmlns:a16="http://schemas.microsoft.com/office/drawing/2014/main" id="{00000000-0008-0000-0000-0000A6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25" y="930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3" name="Line 1959">
            <a:extLst>
              <a:ext uri="{FF2B5EF4-FFF2-40B4-BE49-F238E27FC236}">
                <a16:creationId xmlns:a16="http://schemas.microsoft.com/office/drawing/2014/main" id="{00000000-0008-0000-0000-0000A7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92" y="10714"/>
            <a:ext cx="25" cy="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4" name="Line 1960">
            <a:extLst>
              <a:ext uri="{FF2B5EF4-FFF2-40B4-BE49-F238E27FC236}">
                <a16:creationId xmlns:a16="http://schemas.microsoft.com/office/drawing/2014/main" id="{00000000-0008-0000-0000-0000A80B0000}"/>
              </a:ext>
            </a:extLst>
          </xdr:cNvPr>
          <xdr:cNvSpPr>
            <a:spLocks noChangeShapeType="1"/>
          </xdr:cNvSpPr>
        </xdr:nvSpPr>
        <xdr:spPr bwMode="auto">
          <a:xfrm>
            <a:off x="10992" y="845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5" name="Line 1961">
            <a:extLst>
              <a:ext uri="{FF2B5EF4-FFF2-40B4-BE49-F238E27FC236}">
                <a16:creationId xmlns:a16="http://schemas.microsoft.com/office/drawing/2014/main" id="{00000000-0008-0000-0000-0000A90B0000}"/>
              </a:ext>
            </a:extLst>
          </xdr:cNvPr>
          <xdr:cNvSpPr>
            <a:spLocks noChangeShapeType="1"/>
          </xdr:cNvSpPr>
        </xdr:nvSpPr>
        <xdr:spPr bwMode="auto">
          <a:xfrm>
            <a:off x="11024" y="837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6" name="Line 1962">
            <a:extLst>
              <a:ext uri="{FF2B5EF4-FFF2-40B4-BE49-F238E27FC236}">
                <a16:creationId xmlns:a16="http://schemas.microsoft.com/office/drawing/2014/main" id="{00000000-0008-0000-0000-0000AA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208" y="11657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7" name="Line 1963">
            <a:extLst>
              <a:ext uri="{FF2B5EF4-FFF2-40B4-BE49-F238E27FC236}">
                <a16:creationId xmlns:a16="http://schemas.microsoft.com/office/drawing/2014/main" id="{00000000-0008-0000-0000-0000AB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208" y="9251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8" name="Line 1964">
            <a:extLst>
              <a:ext uri="{FF2B5EF4-FFF2-40B4-BE49-F238E27FC236}">
                <a16:creationId xmlns:a16="http://schemas.microsoft.com/office/drawing/2014/main" id="{00000000-0008-0000-0000-0000AC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224" y="9328"/>
            <a:ext cx="1" cy="231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89" name="Line 1965">
            <a:extLst>
              <a:ext uri="{FF2B5EF4-FFF2-40B4-BE49-F238E27FC236}">
                <a16:creationId xmlns:a16="http://schemas.microsoft.com/office/drawing/2014/main" id="{00000000-0008-0000-0000-0000AD0B0000}"/>
              </a:ext>
            </a:extLst>
          </xdr:cNvPr>
          <xdr:cNvSpPr>
            <a:spLocks noChangeShapeType="1"/>
          </xdr:cNvSpPr>
        </xdr:nvSpPr>
        <xdr:spPr bwMode="auto">
          <a:xfrm>
            <a:off x="12526" y="93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90" name="Line 1966">
            <a:extLst>
              <a:ext uri="{FF2B5EF4-FFF2-40B4-BE49-F238E27FC236}">
                <a16:creationId xmlns:a16="http://schemas.microsoft.com/office/drawing/2014/main" id="{00000000-0008-0000-0000-0000AE0B0000}"/>
              </a:ext>
            </a:extLst>
          </xdr:cNvPr>
          <xdr:cNvSpPr>
            <a:spLocks noChangeShapeType="1"/>
          </xdr:cNvSpPr>
        </xdr:nvSpPr>
        <xdr:spPr bwMode="auto">
          <a:xfrm>
            <a:off x="12526" y="93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91" name="Freeform 1967">
            <a:extLst>
              <a:ext uri="{FF2B5EF4-FFF2-40B4-BE49-F238E27FC236}">
                <a16:creationId xmlns:a16="http://schemas.microsoft.com/office/drawing/2014/main" id="{00000000-0008-0000-0000-0000AF0B0000}"/>
              </a:ext>
            </a:extLst>
          </xdr:cNvPr>
          <xdr:cNvSpPr>
            <a:spLocks/>
          </xdr:cNvSpPr>
        </xdr:nvSpPr>
        <xdr:spPr bwMode="auto">
          <a:xfrm>
            <a:off x="12415" y="9263"/>
            <a:ext cx="16" cy="19"/>
          </a:xfrm>
          <a:custGeom>
            <a:avLst/>
            <a:gdLst>
              <a:gd name="T0" fmla="*/ 0 w 48"/>
              <a:gd name="T1" fmla="*/ 55 h 55"/>
              <a:gd name="T2" fmla="*/ 0 w 48"/>
              <a:gd name="T3" fmla="*/ 54 h 55"/>
              <a:gd name="T4" fmla="*/ 3 w 48"/>
              <a:gd name="T5" fmla="*/ 47 h 55"/>
              <a:gd name="T6" fmla="*/ 6 w 48"/>
              <a:gd name="T7" fmla="*/ 41 h 55"/>
              <a:gd name="T8" fmla="*/ 10 w 48"/>
              <a:gd name="T9" fmla="*/ 34 h 55"/>
              <a:gd name="T10" fmla="*/ 14 w 48"/>
              <a:gd name="T11" fmla="*/ 28 h 55"/>
              <a:gd name="T12" fmla="*/ 20 w 48"/>
              <a:gd name="T13" fmla="*/ 21 h 55"/>
              <a:gd name="T14" fmla="*/ 26 w 48"/>
              <a:gd name="T15" fmla="*/ 15 h 55"/>
              <a:gd name="T16" fmla="*/ 33 w 48"/>
              <a:gd name="T17" fmla="*/ 10 h 55"/>
              <a:gd name="T18" fmla="*/ 40 w 48"/>
              <a:gd name="T19" fmla="*/ 5 h 55"/>
              <a:gd name="T20" fmla="*/ 48 w 48"/>
              <a:gd name="T21" fmla="*/ 0 h 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48" h="55">
                <a:moveTo>
                  <a:pt x="0" y="55"/>
                </a:moveTo>
                <a:lnTo>
                  <a:pt x="0" y="54"/>
                </a:lnTo>
                <a:lnTo>
                  <a:pt x="3" y="47"/>
                </a:lnTo>
                <a:lnTo>
                  <a:pt x="6" y="41"/>
                </a:lnTo>
                <a:lnTo>
                  <a:pt x="10" y="34"/>
                </a:lnTo>
                <a:lnTo>
                  <a:pt x="14" y="28"/>
                </a:lnTo>
                <a:lnTo>
                  <a:pt x="20" y="21"/>
                </a:lnTo>
                <a:lnTo>
                  <a:pt x="26" y="15"/>
                </a:lnTo>
                <a:lnTo>
                  <a:pt x="33" y="10"/>
                </a:lnTo>
                <a:lnTo>
                  <a:pt x="40" y="5"/>
                </a:lnTo>
                <a:lnTo>
                  <a:pt x="4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92" name="Freeform 1968">
            <a:extLst>
              <a:ext uri="{FF2B5EF4-FFF2-40B4-BE49-F238E27FC236}">
                <a16:creationId xmlns:a16="http://schemas.microsoft.com/office/drawing/2014/main" id="{00000000-0008-0000-0000-0000B00B0000}"/>
              </a:ext>
            </a:extLst>
          </xdr:cNvPr>
          <xdr:cNvSpPr>
            <a:spLocks/>
          </xdr:cNvSpPr>
        </xdr:nvSpPr>
        <xdr:spPr bwMode="auto">
          <a:xfrm>
            <a:off x="12525" y="9307"/>
            <a:ext cx="1" cy="1"/>
          </a:xfrm>
          <a:custGeom>
            <a:avLst/>
            <a:gdLst>
              <a:gd name="T0" fmla="*/ 2 w 2"/>
              <a:gd name="T1" fmla="*/ 0 h 4"/>
              <a:gd name="T2" fmla="*/ 2 w 2"/>
              <a:gd name="T3" fmla="*/ 1 h 4"/>
              <a:gd name="T4" fmla="*/ 0 w 2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4">
                <a:moveTo>
                  <a:pt x="2" y="0"/>
                </a:moveTo>
                <a:lnTo>
                  <a:pt x="2" y="1"/>
                </a:lnTo>
                <a:lnTo>
                  <a:pt x="0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93" name="Freeform 1969">
            <a:extLst>
              <a:ext uri="{FF2B5EF4-FFF2-40B4-BE49-F238E27FC236}">
                <a16:creationId xmlns:a16="http://schemas.microsoft.com/office/drawing/2014/main" id="{00000000-0008-0000-0000-0000B10B0000}"/>
              </a:ext>
            </a:extLst>
          </xdr:cNvPr>
          <xdr:cNvSpPr>
            <a:spLocks/>
          </xdr:cNvSpPr>
        </xdr:nvSpPr>
        <xdr:spPr bwMode="auto">
          <a:xfrm>
            <a:off x="12560" y="9258"/>
            <a:ext cx="1" cy="1"/>
          </a:xfrm>
          <a:custGeom>
            <a:avLst/>
            <a:gdLst>
              <a:gd name="T0" fmla="*/ 0 w 2"/>
              <a:gd name="T1" fmla="*/ 4 h 4"/>
              <a:gd name="T2" fmla="*/ 0 w 2"/>
              <a:gd name="T3" fmla="*/ 2 h 4"/>
              <a:gd name="T4" fmla="*/ 2 w 2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4">
                <a:moveTo>
                  <a:pt x="0" y="4"/>
                </a:moveTo>
                <a:lnTo>
                  <a:pt x="0" y="2"/>
                </a:lnTo>
                <a:lnTo>
                  <a:pt x="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94" name="Freeform 1970">
            <a:extLst>
              <a:ext uri="{FF2B5EF4-FFF2-40B4-BE49-F238E27FC236}">
                <a16:creationId xmlns:a16="http://schemas.microsoft.com/office/drawing/2014/main" id="{00000000-0008-0000-0000-0000B20B0000}"/>
              </a:ext>
            </a:extLst>
          </xdr:cNvPr>
          <xdr:cNvSpPr>
            <a:spLocks/>
          </xdr:cNvSpPr>
        </xdr:nvSpPr>
        <xdr:spPr bwMode="auto">
          <a:xfrm>
            <a:off x="12526" y="9294"/>
            <a:ext cx="2" cy="8"/>
          </a:xfrm>
          <a:custGeom>
            <a:avLst/>
            <a:gdLst>
              <a:gd name="T0" fmla="*/ 0 w 6"/>
              <a:gd name="T1" fmla="*/ 25 h 25"/>
              <a:gd name="T2" fmla="*/ 1 w 6"/>
              <a:gd name="T3" fmla="*/ 20 h 25"/>
              <a:gd name="T4" fmla="*/ 3 w 6"/>
              <a:gd name="T5" fmla="*/ 16 h 25"/>
              <a:gd name="T6" fmla="*/ 4 w 6"/>
              <a:gd name="T7" fmla="*/ 12 h 25"/>
              <a:gd name="T8" fmla="*/ 4 w 6"/>
              <a:gd name="T9" fmla="*/ 6 h 25"/>
              <a:gd name="T10" fmla="*/ 6 w 6"/>
              <a:gd name="T11" fmla="*/ 2 h 25"/>
              <a:gd name="T12" fmla="*/ 6 w 6"/>
              <a:gd name="T13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" h="25">
                <a:moveTo>
                  <a:pt x="0" y="25"/>
                </a:moveTo>
                <a:lnTo>
                  <a:pt x="1" y="20"/>
                </a:lnTo>
                <a:lnTo>
                  <a:pt x="3" y="16"/>
                </a:lnTo>
                <a:lnTo>
                  <a:pt x="4" y="12"/>
                </a:lnTo>
                <a:lnTo>
                  <a:pt x="4" y="6"/>
                </a:lnTo>
                <a:lnTo>
                  <a:pt x="6" y="2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95" name="Line 1971">
            <a:extLst>
              <a:ext uri="{FF2B5EF4-FFF2-40B4-BE49-F238E27FC236}">
                <a16:creationId xmlns:a16="http://schemas.microsoft.com/office/drawing/2014/main" id="{00000000-0008-0000-0000-0000B3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16" y="9313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96" name="Line 1972">
            <a:extLst>
              <a:ext uri="{FF2B5EF4-FFF2-40B4-BE49-F238E27FC236}">
                <a16:creationId xmlns:a16="http://schemas.microsoft.com/office/drawing/2014/main" id="{00000000-0008-0000-0000-0000B4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30" y="9248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97" name="Freeform 1973">
            <a:extLst>
              <a:ext uri="{FF2B5EF4-FFF2-40B4-BE49-F238E27FC236}">
                <a16:creationId xmlns:a16="http://schemas.microsoft.com/office/drawing/2014/main" id="{00000000-0008-0000-0000-0000B50B0000}"/>
              </a:ext>
            </a:extLst>
          </xdr:cNvPr>
          <xdr:cNvSpPr>
            <a:spLocks/>
          </xdr:cNvSpPr>
        </xdr:nvSpPr>
        <xdr:spPr bwMode="auto">
          <a:xfrm>
            <a:off x="12546" y="9440"/>
            <a:ext cx="1" cy="3"/>
          </a:xfrm>
          <a:custGeom>
            <a:avLst/>
            <a:gdLst>
              <a:gd name="T0" fmla="*/ 0 w 3"/>
              <a:gd name="T1" fmla="*/ 10 h 10"/>
              <a:gd name="T2" fmla="*/ 1 w 3"/>
              <a:gd name="T3" fmla="*/ 5 h 10"/>
              <a:gd name="T4" fmla="*/ 3 w 3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10"/>
                </a:moveTo>
                <a:lnTo>
                  <a:pt x="1" y="5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2998" name="Line 1974">
            <a:extLst>
              <a:ext uri="{FF2B5EF4-FFF2-40B4-BE49-F238E27FC236}">
                <a16:creationId xmlns:a16="http://schemas.microsoft.com/office/drawing/2014/main" id="{00000000-0008-0000-0000-0000B6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39" y="924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99" name="Freeform 1975">
            <a:extLst>
              <a:ext uri="{FF2B5EF4-FFF2-40B4-BE49-F238E27FC236}">
                <a16:creationId xmlns:a16="http://schemas.microsoft.com/office/drawing/2014/main" id="{00000000-0008-0000-0000-0000B70B0000}"/>
              </a:ext>
            </a:extLst>
          </xdr:cNvPr>
          <xdr:cNvSpPr>
            <a:spLocks/>
          </xdr:cNvSpPr>
        </xdr:nvSpPr>
        <xdr:spPr bwMode="auto">
          <a:xfrm>
            <a:off x="12635" y="9234"/>
            <a:ext cx="8" cy="12"/>
          </a:xfrm>
          <a:custGeom>
            <a:avLst/>
            <a:gdLst>
              <a:gd name="T0" fmla="*/ 23 w 23"/>
              <a:gd name="T1" fmla="*/ 0 h 34"/>
              <a:gd name="T2" fmla="*/ 19 w 23"/>
              <a:gd name="T3" fmla="*/ 11 h 34"/>
              <a:gd name="T4" fmla="*/ 10 w 23"/>
              <a:gd name="T5" fmla="*/ 23 h 34"/>
              <a:gd name="T6" fmla="*/ 0 w 23"/>
              <a:gd name="T7" fmla="*/ 34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3" h="34">
                <a:moveTo>
                  <a:pt x="23" y="0"/>
                </a:moveTo>
                <a:lnTo>
                  <a:pt x="19" y="11"/>
                </a:lnTo>
                <a:lnTo>
                  <a:pt x="10" y="23"/>
                </a:lnTo>
                <a:lnTo>
                  <a:pt x="0" y="3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00" name="Freeform 1976">
            <a:extLst>
              <a:ext uri="{FF2B5EF4-FFF2-40B4-BE49-F238E27FC236}">
                <a16:creationId xmlns:a16="http://schemas.microsoft.com/office/drawing/2014/main" id="{00000000-0008-0000-0000-0000B80B0000}"/>
              </a:ext>
            </a:extLst>
          </xdr:cNvPr>
          <xdr:cNvSpPr>
            <a:spLocks/>
          </xdr:cNvSpPr>
        </xdr:nvSpPr>
        <xdr:spPr bwMode="auto">
          <a:xfrm>
            <a:off x="12744" y="9201"/>
            <a:ext cx="1" cy="1"/>
          </a:xfrm>
          <a:custGeom>
            <a:avLst/>
            <a:gdLst>
              <a:gd name="T0" fmla="*/ 2 w 2"/>
              <a:gd name="T1" fmla="*/ 0 h 3"/>
              <a:gd name="T2" fmla="*/ 1 w 2"/>
              <a:gd name="T3" fmla="*/ 2 h 3"/>
              <a:gd name="T4" fmla="*/ 1 w 2"/>
              <a:gd name="T5" fmla="*/ 3 h 3"/>
              <a:gd name="T6" fmla="*/ 0 w 2"/>
              <a:gd name="T7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3">
                <a:moveTo>
                  <a:pt x="2" y="0"/>
                </a:moveTo>
                <a:lnTo>
                  <a:pt x="1" y="2"/>
                </a:lnTo>
                <a:lnTo>
                  <a:pt x="1" y="3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01" name="Freeform 1977">
            <a:extLst>
              <a:ext uri="{FF2B5EF4-FFF2-40B4-BE49-F238E27FC236}">
                <a16:creationId xmlns:a16="http://schemas.microsoft.com/office/drawing/2014/main" id="{00000000-0008-0000-0000-0000B90B0000}"/>
              </a:ext>
            </a:extLst>
          </xdr:cNvPr>
          <xdr:cNvSpPr>
            <a:spLocks/>
          </xdr:cNvSpPr>
        </xdr:nvSpPr>
        <xdr:spPr bwMode="auto">
          <a:xfrm>
            <a:off x="12743" y="9191"/>
            <a:ext cx="3" cy="6"/>
          </a:xfrm>
          <a:custGeom>
            <a:avLst/>
            <a:gdLst>
              <a:gd name="T0" fmla="*/ 7 w 8"/>
              <a:gd name="T1" fmla="*/ 19 h 19"/>
              <a:gd name="T2" fmla="*/ 8 w 8"/>
              <a:gd name="T3" fmla="*/ 16 h 19"/>
              <a:gd name="T4" fmla="*/ 8 w 8"/>
              <a:gd name="T5" fmla="*/ 14 h 19"/>
              <a:gd name="T6" fmla="*/ 8 w 8"/>
              <a:gd name="T7" fmla="*/ 11 h 19"/>
              <a:gd name="T8" fmla="*/ 8 w 8"/>
              <a:gd name="T9" fmla="*/ 9 h 19"/>
              <a:gd name="T10" fmla="*/ 7 w 8"/>
              <a:gd name="T11" fmla="*/ 7 h 19"/>
              <a:gd name="T12" fmla="*/ 5 w 8"/>
              <a:gd name="T13" fmla="*/ 4 h 19"/>
              <a:gd name="T14" fmla="*/ 3 w 8"/>
              <a:gd name="T15" fmla="*/ 3 h 19"/>
              <a:gd name="T16" fmla="*/ 0 w 8"/>
              <a:gd name="T17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8" h="19">
                <a:moveTo>
                  <a:pt x="7" y="19"/>
                </a:moveTo>
                <a:lnTo>
                  <a:pt x="8" y="16"/>
                </a:lnTo>
                <a:lnTo>
                  <a:pt x="8" y="14"/>
                </a:lnTo>
                <a:lnTo>
                  <a:pt x="8" y="11"/>
                </a:lnTo>
                <a:lnTo>
                  <a:pt x="8" y="9"/>
                </a:lnTo>
                <a:lnTo>
                  <a:pt x="7" y="7"/>
                </a:lnTo>
                <a:lnTo>
                  <a:pt x="5" y="4"/>
                </a:lnTo>
                <a:lnTo>
                  <a:pt x="3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02" name="Line 1978">
            <a:extLst>
              <a:ext uri="{FF2B5EF4-FFF2-40B4-BE49-F238E27FC236}">
                <a16:creationId xmlns:a16="http://schemas.microsoft.com/office/drawing/2014/main" id="{00000000-0008-0000-0000-0000BA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77" y="10925"/>
            <a:ext cx="12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03" name="Freeform 1979">
            <a:extLst>
              <a:ext uri="{FF2B5EF4-FFF2-40B4-BE49-F238E27FC236}">
                <a16:creationId xmlns:a16="http://schemas.microsoft.com/office/drawing/2014/main" id="{00000000-0008-0000-0000-0000BB0B0000}"/>
              </a:ext>
            </a:extLst>
          </xdr:cNvPr>
          <xdr:cNvSpPr>
            <a:spLocks/>
          </xdr:cNvSpPr>
        </xdr:nvSpPr>
        <xdr:spPr bwMode="auto">
          <a:xfrm>
            <a:off x="10990" y="8796"/>
            <a:ext cx="1" cy="1"/>
          </a:xfrm>
          <a:custGeom>
            <a:avLst/>
            <a:gdLst>
              <a:gd name="T0" fmla="*/ 1 w 1"/>
              <a:gd name="T1" fmla="*/ 3 h 3"/>
              <a:gd name="T2" fmla="*/ 0 w 1"/>
              <a:gd name="T3" fmla="*/ 1 h 3"/>
              <a:gd name="T4" fmla="*/ 0 w 1"/>
              <a:gd name="T5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3">
                <a:moveTo>
                  <a:pt x="1" y="3"/>
                </a:move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04" name="Line 1980">
            <a:extLst>
              <a:ext uri="{FF2B5EF4-FFF2-40B4-BE49-F238E27FC236}">
                <a16:creationId xmlns:a16="http://schemas.microsoft.com/office/drawing/2014/main" id="{00000000-0008-0000-0000-0000BC0B0000}"/>
              </a:ext>
            </a:extLst>
          </xdr:cNvPr>
          <xdr:cNvSpPr>
            <a:spLocks noChangeShapeType="1"/>
          </xdr:cNvSpPr>
        </xdr:nvSpPr>
        <xdr:spPr bwMode="auto">
          <a:xfrm>
            <a:off x="10971" y="861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05" name="Line 1981">
            <a:extLst>
              <a:ext uri="{FF2B5EF4-FFF2-40B4-BE49-F238E27FC236}">
                <a16:creationId xmlns:a16="http://schemas.microsoft.com/office/drawing/2014/main" id="{00000000-0008-0000-0000-0000BD0B0000}"/>
              </a:ext>
            </a:extLst>
          </xdr:cNvPr>
          <xdr:cNvSpPr>
            <a:spLocks noChangeShapeType="1"/>
          </xdr:cNvSpPr>
        </xdr:nvSpPr>
        <xdr:spPr bwMode="auto">
          <a:xfrm>
            <a:off x="11025" y="8371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06" name="Freeform 1982">
            <a:extLst>
              <a:ext uri="{FF2B5EF4-FFF2-40B4-BE49-F238E27FC236}">
                <a16:creationId xmlns:a16="http://schemas.microsoft.com/office/drawing/2014/main" id="{00000000-0008-0000-0000-0000BE0B0000}"/>
              </a:ext>
            </a:extLst>
          </xdr:cNvPr>
          <xdr:cNvSpPr>
            <a:spLocks/>
          </xdr:cNvSpPr>
        </xdr:nvSpPr>
        <xdr:spPr bwMode="auto">
          <a:xfrm>
            <a:off x="11102" y="8389"/>
            <a:ext cx="1" cy="1"/>
          </a:xfrm>
          <a:custGeom>
            <a:avLst/>
            <a:gdLst>
              <a:gd name="T0" fmla="*/ 0 w 2"/>
              <a:gd name="T1" fmla="*/ 0 h 3"/>
              <a:gd name="T2" fmla="*/ 2 w 2"/>
              <a:gd name="T3" fmla="*/ 2 h 3"/>
              <a:gd name="T4" fmla="*/ 2 w 2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3">
                <a:moveTo>
                  <a:pt x="0" y="0"/>
                </a:moveTo>
                <a:lnTo>
                  <a:pt x="2" y="2"/>
                </a:lnTo>
                <a:lnTo>
                  <a:pt x="2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07" name="Line 1983">
            <a:extLst>
              <a:ext uri="{FF2B5EF4-FFF2-40B4-BE49-F238E27FC236}">
                <a16:creationId xmlns:a16="http://schemas.microsoft.com/office/drawing/2014/main" id="{00000000-0008-0000-0000-0000BF0B0000}"/>
              </a:ext>
            </a:extLst>
          </xdr:cNvPr>
          <xdr:cNvSpPr>
            <a:spLocks noChangeShapeType="1"/>
          </xdr:cNvSpPr>
        </xdr:nvSpPr>
        <xdr:spPr bwMode="auto">
          <a:xfrm>
            <a:off x="11106" y="838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08" name="Line 1984">
            <a:extLst>
              <a:ext uri="{FF2B5EF4-FFF2-40B4-BE49-F238E27FC236}">
                <a16:creationId xmlns:a16="http://schemas.microsoft.com/office/drawing/2014/main" id="{00000000-0008-0000-0000-0000C0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208" y="932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09" name="Freeform 1985">
            <a:extLst>
              <a:ext uri="{FF2B5EF4-FFF2-40B4-BE49-F238E27FC236}">
                <a16:creationId xmlns:a16="http://schemas.microsoft.com/office/drawing/2014/main" id="{00000000-0008-0000-0000-0000C10B0000}"/>
              </a:ext>
            </a:extLst>
          </xdr:cNvPr>
          <xdr:cNvSpPr>
            <a:spLocks/>
          </xdr:cNvSpPr>
        </xdr:nvSpPr>
        <xdr:spPr bwMode="auto">
          <a:xfrm>
            <a:off x="12545" y="11763"/>
            <a:ext cx="2" cy="5"/>
          </a:xfrm>
          <a:custGeom>
            <a:avLst/>
            <a:gdLst>
              <a:gd name="T0" fmla="*/ 7 w 7"/>
              <a:gd name="T1" fmla="*/ 14 h 14"/>
              <a:gd name="T2" fmla="*/ 5 w 7"/>
              <a:gd name="T3" fmla="*/ 8 h 14"/>
              <a:gd name="T4" fmla="*/ 4 w 7"/>
              <a:gd name="T5" fmla="*/ 4 h 14"/>
              <a:gd name="T6" fmla="*/ 0 w 7"/>
              <a:gd name="T7" fmla="*/ 0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14">
                <a:moveTo>
                  <a:pt x="7" y="14"/>
                </a:moveTo>
                <a:lnTo>
                  <a:pt x="5" y="8"/>
                </a:lnTo>
                <a:lnTo>
                  <a:pt x="4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10" name="Line 1986">
            <a:extLst>
              <a:ext uri="{FF2B5EF4-FFF2-40B4-BE49-F238E27FC236}">
                <a16:creationId xmlns:a16="http://schemas.microsoft.com/office/drawing/2014/main" id="{00000000-0008-0000-0000-0000C2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6" y="92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11" name="Freeform 1987">
            <a:extLst>
              <a:ext uri="{FF2B5EF4-FFF2-40B4-BE49-F238E27FC236}">
                <a16:creationId xmlns:a16="http://schemas.microsoft.com/office/drawing/2014/main" id="{00000000-0008-0000-0000-0000C30B0000}"/>
              </a:ext>
            </a:extLst>
          </xdr:cNvPr>
          <xdr:cNvSpPr>
            <a:spLocks/>
          </xdr:cNvSpPr>
        </xdr:nvSpPr>
        <xdr:spPr bwMode="auto">
          <a:xfrm>
            <a:off x="12528" y="9294"/>
            <a:ext cx="2" cy="7"/>
          </a:xfrm>
          <a:custGeom>
            <a:avLst/>
            <a:gdLst>
              <a:gd name="T0" fmla="*/ 4 w 4"/>
              <a:gd name="T1" fmla="*/ 0 h 20"/>
              <a:gd name="T2" fmla="*/ 3 w 4"/>
              <a:gd name="T3" fmla="*/ 9 h 20"/>
              <a:gd name="T4" fmla="*/ 0 w 4"/>
              <a:gd name="T5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20">
                <a:moveTo>
                  <a:pt x="4" y="0"/>
                </a:moveTo>
                <a:lnTo>
                  <a:pt x="3" y="9"/>
                </a:lnTo>
                <a:lnTo>
                  <a:pt x="0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12" name="Line 1988">
            <a:extLst>
              <a:ext uri="{FF2B5EF4-FFF2-40B4-BE49-F238E27FC236}">
                <a16:creationId xmlns:a16="http://schemas.microsoft.com/office/drawing/2014/main" id="{00000000-0008-0000-0000-0000C4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01" y="932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13" name="Freeform 1989">
            <a:extLst>
              <a:ext uri="{FF2B5EF4-FFF2-40B4-BE49-F238E27FC236}">
                <a16:creationId xmlns:a16="http://schemas.microsoft.com/office/drawing/2014/main" id="{00000000-0008-0000-0000-0000C50B0000}"/>
              </a:ext>
            </a:extLst>
          </xdr:cNvPr>
          <xdr:cNvSpPr>
            <a:spLocks/>
          </xdr:cNvSpPr>
        </xdr:nvSpPr>
        <xdr:spPr bwMode="auto">
          <a:xfrm>
            <a:off x="12208" y="11654"/>
            <a:ext cx="3" cy="3"/>
          </a:xfrm>
          <a:custGeom>
            <a:avLst/>
            <a:gdLst>
              <a:gd name="T0" fmla="*/ 0 w 8"/>
              <a:gd name="T1" fmla="*/ 10 h 10"/>
              <a:gd name="T2" fmla="*/ 0 w 8"/>
              <a:gd name="T3" fmla="*/ 7 h 10"/>
              <a:gd name="T4" fmla="*/ 2 w 8"/>
              <a:gd name="T5" fmla="*/ 4 h 10"/>
              <a:gd name="T6" fmla="*/ 5 w 8"/>
              <a:gd name="T7" fmla="*/ 1 h 10"/>
              <a:gd name="T8" fmla="*/ 8 w 8"/>
              <a:gd name="T9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" h="10">
                <a:moveTo>
                  <a:pt x="0" y="10"/>
                </a:moveTo>
                <a:lnTo>
                  <a:pt x="0" y="7"/>
                </a:lnTo>
                <a:lnTo>
                  <a:pt x="2" y="4"/>
                </a:lnTo>
                <a:lnTo>
                  <a:pt x="5" y="1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14" name="Line 1990">
            <a:extLst>
              <a:ext uri="{FF2B5EF4-FFF2-40B4-BE49-F238E27FC236}">
                <a16:creationId xmlns:a16="http://schemas.microsoft.com/office/drawing/2014/main" id="{00000000-0008-0000-0000-0000C6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6" y="9222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15" name="Line 1991">
            <a:extLst>
              <a:ext uri="{FF2B5EF4-FFF2-40B4-BE49-F238E27FC236}">
                <a16:creationId xmlns:a16="http://schemas.microsoft.com/office/drawing/2014/main" id="{00000000-0008-0000-0000-0000C70B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43" y="9230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16" name="Freeform 1992">
            <a:extLst>
              <a:ext uri="{FF2B5EF4-FFF2-40B4-BE49-F238E27FC236}">
                <a16:creationId xmlns:a16="http://schemas.microsoft.com/office/drawing/2014/main" id="{00000000-0008-0000-0000-0000C80B0000}"/>
              </a:ext>
            </a:extLst>
          </xdr:cNvPr>
          <xdr:cNvSpPr>
            <a:spLocks/>
          </xdr:cNvSpPr>
        </xdr:nvSpPr>
        <xdr:spPr bwMode="auto">
          <a:xfrm>
            <a:off x="12745" y="9201"/>
            <a:ext cx="1" cy="1"/>
          </a:xfrm>
          <a:custGeom>
            <a:avLst/>
            <a:gdLst>
              <a:gd name="T0" fmla="*/ 2 h 2"/>
              <a:gd name="T1" fmla="*/ 1 h 2"/>
              <a:gd name="T2" fmla="*/ 0 h 2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2">
                <a:moveTo>
                  <a:pt x="0" y="2"/>
                </a:move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17" name="Freeform 1993">
            <a:extLst>
              <a:ext uri="{FF2B5EF4-FFF2-40B4-BE49-F238E27FC236}">
                <a16:creationId xmlns:a16="http://schemas.microsoft.com/office/drawing/2014/main" id="{00000000-0008-0000-0000-0000C90B0000}"/>
              </a:ext>
            </a:extLst>
          </xdr:cNvPr>
          <xdr:cNvSpPr>
            <a:spLocks/>
          </xdr:cNvSpPr>
        </xdr:nvSpPr>
        <xdr:spPr bwMode="auto">
          <a:xfrm>
            <a:off x="12716" y="9157"/>
            <a:ext cx="1" cy="1"/>
          </a:xfrm>
          <a:custGeom>
            <a:avLst/>
            <a:gdLst>
              <a:gd name="T0" fmla="*/ 0 w 3"/>
              <a:gd name="T1" fmla="*/ 1 h 1"/>
              <a:gd name="T2" fmla="*/ 0 w 3"/>
              <a:gd name="T3" fmla="*/ 0 h 1"/>
              <a:gd name="T4" fmla="*/ 2 w 3"/>
              <a:gd name="T5" fmla="*/ 0 h 1"/>
              <a:gd name="T6" fmla="*/ 3 w 3"/>
              <a:gd name="T7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1">
                <a:moveTo>
                  <a:pt x="0" y="1"/>
                </a:moveTo>
                <a:lnTo>
                  <a:pt x="0" y="0"/>
                </a:lnTo>
                <a:lnTo>
                  <a:pt x="2" y="0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18" name="Freeform 1994">
            <a:extLst>
              <a:ext uri="{FF2B5EF4-FFF2-40B4-BE49-F238E27FC236}">
                <a16:creationId xmlns:a16="http://schemas.microsoft.com/office/drawing/2014/main" id="{00000000-0008-0000-0000-0000CA0B0000}"/>
              </a:ext>
            </a:extLst>
          </xdr:cNvPr>
          <xdr:cNvSpPr>
            <a:spLocks/>
          </xdr:cNvSpPr>
        </xdr:nvSpPr>
        <xdr:spPr bwMode="auto">
          <a:xfrm>
            <a:off x="10735" y="8439"/>
            <a:ext cx="6" cy="10"/>
          </a:xfrm>
          <a:custGeom>
            <a:avLst/>
            <a:gdLst>
              <a:gd name="T0" fmla="*/ 18 w 18"/>
              <a:gd name="T1" fmla="*/ 29 h 29"/>
              <a:gd name="T2" fmla="*/ 12 w 18"/>
              <a:gd name="T3" fmla="*/ 23 h 29"/>
              <a:gd name="T4" fmla="*/ 6 w 18"/>
              <a:gd name="T5" fmla="*/ 17 h 29"/>
              <a:gd name="T6" fmla="*/ 3 w 18"/>
              <a:gd name="T7" fmla="*/ 10 h 29"/>
              <a:gd name="T8" fmla="*/ 2 w 18"/>
              <a:gd name="T9" fmla="*/ 3 h 29"/>
              <a:gd name="T10" fmla="*/ 0 w 18"/>
              <a:gd name="T11" fmla="*/ 0 h 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8" h="29">
                <a:moveTo>
                  <a:pt x="18" y="29"/>
                </a:moveTo>
                <a:lnTo>
                  <a:pt x="12" y="23"/>
                </a:lnTo>
                <a:lnTo>
                  <a:pt x="6" y="17"/>
                </a:lnTo>
                <a:lnTo>
                  <a:pt x="3" y="10"/>
                </a:lnTo>
                <a:lnTo>
                  <a:pt x="2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19" name="Line 1995">
            <a:extLst>
              <a:ext uri="{FF2B5EF4-FFF2-40B4-BE49-F238E27FC236}">
                <a16:creationId xmlns:a16="http://schemas.microsoft.com/office/drawing/2014/main" id="{00000000-0008-0000-0000-0000CB0B0000}"/>
              </a:ext>
            </a:extLst>
          </xdr:cNvPr>
          <xdr:cNvSpPr>
            <a:spLocks noChangeShapeType="1"/>
          </xdr:cNvSpPr>
        </xdr:nvSpPr>
        <xdr:spPr bwMode="auto">
          <a:xfrm>
            <a:off x="11025" y="8374"/>
            <a:ext cx="2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20" name="Freeform 1996">
            <a:extLst>
              <a:ext uri="{FF2B5EF4-FFF2-40B4-BE49-F238E27FC236}">
                <a16:creationId xmlns:a16="http://schemas.microsoft.com/office/drawing/2014/main" id="{00000000-0008-0000-0000-0000CC0B0000}"/>
              </a:ext>
            </a:extLst>
          </xdr:cNvPr>
          <xdr:cNvSpPr>
            <a:spLocks/>
          </xdr:cNvSpPr>
        </xdr:nvSpPr>
        <xdr:spPr bwMode="auto">
          <a:xfrm>
            <a:off x="11023" y="8372"/>
            <a:ext cx="2" cy="2"/>
          </a:xfrm>
          <a:custGeom>
            <a:avLst/>
            <a:gdLst>
              <a:gd name="T0" fmla="*/ 7 w 7"/>
              <a:gd name="T1" fmla="*/ 7 h 7"/>
              <a:gd name="T2" fmla="*/ 5 w 7"/>
              <a:gd name="T3" fmla="*/ 6 h 7"/>
              <a:gd name="T4" fmla="*/ 5 w 7"/>
              <a:gd name="T5" fmla="*/ 4 h 7"/>
              <a:gd name="T6" fmla="*/ 4 w 7"/>
              <a:gd name="T7" fmla="*/ 3 h 7"/>
              <a:gd name="T8" fmla="*/ 2 w 7"/>
              <a:gd name="T9" fmla="*/ 3 h 7"/>
              <a:gd name="T10" fmla="*/ 2 w 7"/>
              <a:gd name="T11" fmla="*/ 1 h 7"/>
              <a:gd name="T12" fmla="*/ 1 w 7"/>
              <a:gd name="T13" fmla="*/ 1 h 7"/>
              <a:gd name="T14" fmla="*/ 1 w 7"/>
              <a:gd name="T15" fmla="*/ 0 h 7"/>
              <a:gd name="T16" fmla="*/ 0 w 7"/>
              <a:gd name="T17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7" h="7">
                <a:moveTo>
                  <a:pt x="7" y="7"/>
                </a:moveTo>
                <a:lnTo>
                  <a:pt x="5" y="6"/>
                </a:lnTo>
                <a:lnTo>
                  <a:pt x="5" y="4"/>
                </a:lnTo>
                <a:lnTo>
                  <a:pt x="4" y="3"/>
                </a:lnTo>
                <a:lnTo>
                  <a:pt x="2" y="3"/>
                </a:lnTo>
                <a:lnTo>
                  <a:pt x="2" y="1"/>
                </a:lnTo>
                <a:lnTo>
                  <a:pt x="1" y="1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21" name="Freeform 1997">
            <a:extLst>
              <a:ext uri="{FF2B5EF4-FFF2-40B4-BE49-F238E27FC236}">
                <a16:creationId xmlns:a16="http://schemas.microsoft.com/office/drawing/2014/main" id="{00000000-0008-0000-0000-0000CD0B0000}"/>
              </a:ext>
            </a:extLst>
          </xdr:cNvPr>
          <xdr:cNvSpPr>
            <a:spLocks/>
          </xdr:cNvSpPr>
        </xdr:nvSpPr>
        <xdr:spPr bwMode="auto">
          <a:xfrm>
            <a:off x="11026" y="8373"/>
            <a:ext cx="2" cy="2"/>
          </a:xfrm>
          <a:custGeom>
            <a:avLst/>
            <a:gdLst>
              <a:gd name="T0" fmla="*/ 0 w 7"/>
              <a:gd name="T1" fmla="*/ 0 h 7"/>
              <a:gd name="T2" fmla="*/ 2 w 7"/>
              <a:gd name="T3" fmla="*/ 4 h 7"/>
              <a:gd name="T4" fmla="*/ 7 w 7"/>
              <a:gd name="T5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7">
                <a:moveTo>
                  <a:pt x="0" y="0"/>
                </a:moveTo>
                <a:lnTo>
                  <a:pt x="2" y="4"/>
                </a:lnTo>
                <a:lnTo>
                  <a:pt x="7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22" name="Freeform 1998">
            <a:extLst>
              <a:ext uri="{FF2B5EF4-FFF2-40B4-BE49-F238E27FC236}">
                <a16:creationId xmlns:a16="http://schemas.microsoft.com/office/drawing/2014/main" id="{00000000-0008-0000-0000-0000CE0B0000}"/>
              </a:ext>
            </a:extLst>
          </xdr:cNvPr>
          <xdr:cNvSpPr>
            <a:spLocks/>
          </xdr:cNvSpPr>
        </xdr:nvSpPr>
        <xdr:spPr bwMode="auto">
          <a:xfrm>
            <a:off x="12526" y="9230"/>
            <a:ext cx="1" cy="2"/>
          </a:xfrm>
          <a:custGeom>
            <a:avLst/>
            <a:gdLst>
              <a:gd name="T0" fmla="*/ 5 h 5"/>
              <a:gd name="T1" fmla="*/ 3 h 5"/>
              <a:gd name="T2" fmla="*/ 2 h 5"/>
              <a:gd name="T3" fmla="*/ 0 h 5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5">
                <a:moveTo>
                  <a:pt x="0" y="5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23" name="Freeform 1999">
            <a:extLst>
              <a:ext uri="{FF2B5EF4-FFF2-40B4-BE49-F238E27FC236}">
                <a16:creationId xmlns:a16="http://schemas.microsoft.com/office/drawing/2014/main" id="{00000000-0008-0000-0000-0000CF0B0000}"/>
              </a:ext>
            </a:extLst>
          </xdr:cNvPr>
          <xdr:cNvSpPr>
            <a:spLocks/>
          </xdr:cNvSpPr>
        </xdr:nvSpPr>
        <xdr:spPr bwMode="auto">
          <a:xfrm>
            <a:off x="12528" y="9228"/>
            <a:ext cx="2" cy="8"/>
          </a:xfrm>
          <a:custGeom>
            <a:avLst/>
            <a:gdLst>
              <a:gd name="T0" fmla="*/ 0 w 5"/>
              <a:gd name="T1" fmla="*/ 0 h 24"/>
              <a:gd name="T2" fmla="*/ 0 w 5"/>
              <a:gd name="T3" fmla="*/ 3 h 24"/>
              <a:gd name="T4" fmla="*/ 0 w 5"/>
              <a:gd name="T5" fmla="*/ 7 h 24"/>
              <a:gd name="T6" fmla="*/ 1 w 5"/>
              <a:gd name="T7" fmla="*/ 12 h 24"/>
              <a:gd name="T8" fmla="*/ 2 w 5"/>
              <a:gd name="T9" fmla="*/ 16 h 24"/>
              <a:gd name="T10" fmla="*/ 2 w 5"/>
              <a:gd name="T11" fmla="*/ 20 h 24"/>
              <a:gd name="T12" fmla="*/ 5 w 5"/>
              <a:gd name="T13" fmla="*/ 24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" h="24">
                <a:moveTo>
                  <a:pt x="0" y="0"/>
                </a:moveTo>
                <a:lnTo>
                  <a:pt x="0" y="3"/>
                </a:lnTo>
                <a:lnTo>
                  <a:pt x="0" y="7"/>
                </a:lnTo>
                <a:lnTo>
                  <a:pt x="1" y="12"/>
                </a:lnTo>
                <a:lnTo>
                  <a:pt x="2" y="16"/>
                </a:lnTo>
                <a:lnTo>
                  <a:pt x="2" y="20"/>
                </a:lnTo>
                <a:lnTo>
                  <a:pt x="5" y="2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24" name="Freeform 2000">
            <a:extLst>
              <a:ext uri="{FF2B5EF4-FFF2-40B4-BE49-F238E27FC236}">
                <a16:creationId xmlns:a16="http://schemas.microsoft.com/office/drawing/2014/main" id="{00000000-0008-0000-0000-0000D00B0000}"/>
              </a:ext>
            </a:extLst>
          </xdr:cNvPr>
          <xdr:cNvSpPr>
            <a:spLocks/>
          </xdr:cNvSpPr>
        </xdr:nvSpPr>
        <xdr:spPr bwMode="auto">
          <a:xfrm>
            <a:off x="12543" y="9358"/>
            <a:ext cx="4" cy="15"/>
          </a:xfrm>
          <a:custGeom>
            <a:avLst/>
            <a:gdLst>
              <a:gd name="T0" fmla="*/ 12 w 12"/>
              <a:gd name="T1" fmla="*/ 46 h 46"/>
              <a:gd name="T2" fmla="*/ 12 w 12"/>
              <a:gd name="T3" fmla="*/ 43 h 46"/>
              <a:gd name="T4" fmla="*/ 10 w 12"/>
              <a:gd name="T5" fmla="*/ 33 h 46"/>
              <a:gd name="T6" fmla="*/ 9 w 12"/>
              <a:gd name="T7" fmla="*/ 23 h 46"/>
              <a:gd name="T8" fmla="*/ 5 w 12"/>
              <a:gd name="T9" fmla="*/ 12 h 46"/>
              <a:gd name="T10" fmla="*/ 0 w 12"/>
              <a:gd name="T11" fmla="*/ 0 h 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2" h="46">
                <a:moveTo>
                  <a:pt x="12" y="46"/>
                </a:moveTo>
                <a:lnTo>
                  <a:pt x="12" y="43"/>
                </a:lnTo>
                <a:lnTo>
                  <a:pt x="10" y="33"/>
                </a:lnTo>
                <a:lnTo>
                  <a:pt x="9" y="23"/>
                </a:lnTo>
                <a:lnTo>
                  <a:pt x="5" y="1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25" name="Line 2001">
            <a:extLst>
              <a:ext uri="{FF2B5EF4-FFF2-40B4-BE49-F238E27FC236}">
                <a16:creationId xmlns:a16="http://schemas.microsoft.com/office/drawing/2014/main" id="{00000000-0008-0000-0000-0000D1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6" y="922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26" name="Freeform 2002">
            <a:extLst>
              <a:ext uri="{FF2B5EF4-FFF2-40B4-BE49-F238E27FC236}">
                <a16:creationId xmlns:a16="http://schemas.microsoft.com/office/drawing/2014/main" id="{00000000-0008-0000-0000-0000D20B0000}"/>
              </a:ext>
            </a:extLst>
          </xdr:cNvPr>
          <xdr:cNvSpPr>
            <a:spLocks/>
          </xdr:cNvSpPr>
        </xdr:nvSpPr>
        <xdr:spPr bwMode="auto">
          <a:xfrm>
            <a:off x="12526" y="9229"/>
            <a:ext cx="1" cy="1"/>
          </a:xfrm>
          <a:custGeom>
            <a:avLst/>
            <a:gdLst>
              <a:gd name="T0" fmla="*/ 2 h 2"/>
              <a:gd name="T1" fmla="*/ 1 h 2"/>
              <a:gd name="T2" fmla="*/ 0 h 2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2">
                <a:moveTo>
                  <a:pt x="0" y="2"/>
                </a:move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27" name="Line 2003">
            <a:extLst>
              <a:ext uri="{FF2B5EF4-FFF2-40B4-BE49-F238E27FC236}">
                <a16:creationId xmlns:a16="http://schemas.microsoft.com/office/drawing/2014/main" id="{00000000-0008-0000-0000-0000D30B0000}"/>
              </a:ext>
            </a:extLst>
          </xdr:cNvPr>
          <xdr:cNvSpPr>
            <a:spLocks noChangeShapeType="1"/>
          </xdr:cNvSpPr>
        </xdr:nvSpPr>
        <xdr:spPr bwMode="auto">
          <a:xfrm>
            <a:off x="12528" y="9288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28" name="Line 2004">
            <a:extLst>
              <a:ext uri="{FF2B5EF4-FFF2-40B4-BE49-F238E27FC236}">
                <a16:creationId xmlns:a16="http://schemas.microsoft.com/office/drawing/2014/main" id="{00000000-0008-0000-0000-0000D40B0000}"/>
              </a:ext>
            </a:extLst>
          </xdr:cNvPr>
          <xdr:cNvSpPr>
            <a:spLocks noChangeShapeType="1"/>
          </xdr:cNvSpPr>
        </xdr:nvSpPr>
        <xdr:spPr bwMode="auto">
          <a:xfrm>
            <a:off x="12528" y="9222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29" name="Line 2005">
            <a:extLst>
              <a:ext uri="{FF2B5EF4-FFF2-40B4-BE49-F238E27FC236}">
                <a16:creationId xmlns:a16="http://schemas.microsoft.com/office/drawing/2014/main" id="{00000000-0008-0000-0000-0000D50B0000}"/>
              </a:ext>
            </a:extLst>
          </xdr:cNvPr>
          <xdr:cNvSpPr>
            <a:spLocks noChangeShapeType="1"/>
          </xdr:cNvSpPr>
        </xdr:nvSpPr>
        <xdr:spPr bwMode="auto">
          <a:xfrm>
            <a:off x="12543" y="931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30" name="Line 2006">
            <a:extLst>
              <a:ext uri="{FF2B5EF4-FFF2-40B4-BE49-F238E27FC236}">
                <a16:creationId xmlns:a16="http://schemas.microsoft.com/office/drawing/2014/main" id="{00000000-0008-0000-0000-0000D6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4" y="9446"/>
            <a:ext cx="1" cy="232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31" name="Line 2007">
            <a:extLst>
              <a:ext uri="{FF2B5EF4-FFF2-40B4-BE49-F238E27FC236}">
                <a16:creationId xmlns:a16="http://schemas.microsoft.com/office/drawing/2014/main" id="{00000000-0008-0000-0000-0000D7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7" y="11768"/>
            <a:ext cx="1" cy="6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32" name="Line 2008">
            <a:extLst>
              <a:ext uri="{FF2B5EF4-FFF2-40B4-BE49-F238E27FC236}">
                <a16:creationId xmlns:a16="http://schemas.microsoft.com/office/drawing/2014/main" id="{00000000-0008-0000-0000-0000D8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7" y="9373"/>
            <a:ext cx="1" cy="67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33" name="Line 2009">
            <a:extLst>
              <a:ext uri="{FF2B5EF4-FFF2-40B4-BE49-F238E27FC236}">
                <a16:creationId xmlns:a16="http://schemas.microsoft.com/office/drawing/2014/main" id="{00000000-0008-0000-0000-0000D90B0000}"/>
              </a:ext>
            </a:extLst>
          </xdr:cNvPr>
          <xdr:cNvSpPr>
            <a:spLocks noChangeShapeType="1"/>
          </xdr:cNvSpPr>
        </xdr:nvSpPr>
        <xdr:spPr bwMode="auto">
          <a:xfrm>
            <a:off x="12610" y="927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34" name="Freeform 2010">
            <a:extLst>
              <a:ext uri="{FF2B5EF4-FFF2-40B4-BE49-F238E27FC236}">
                <a16:creationId xmlns:a16="http://schemas.microsoft.com/office/drawing/2014/main" id="{00000000-0008-0000-0000-0000DA0B0000}"/>
              </a:ext>
            </a:extLst>
          </xdr:cNvPr>
          <xdr:cNvSpPr>
            <a:spLocks/>
          </xdr:cNvSpPr>
        </xdr:nvSpPr>
        <xdr:spPr bwMode="auto">
          <a:xfrm>
            <a:off x="12526" y="9227"/>
            <a:ext cx="1" cy="2"/>
          </a:xfrm>
          <a:custGeom>
            <a:avLst/>
            <a:gdLst>
              <a:gd name="T0" fmla="*/ 5 h 5"/>
              <a:gd name="T1" fmla="*/ 3 h 5"/>
              <a:gd name="T2" fmla="*/ 2 h 5"/>
              <a:gd name="T3" fmla="*/ 0 h 5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5">
                <a:moveTo>
                  <a:pt x="0" y="5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35" name="Line 2011">
            <a:extLst>
              <a:ext uri="{FF2B5EF4-FFF2-40B4-BE49-F238E27FC236}">
                <a16:creationId xmlns:a16="http://schemas.microsoft.com/office/drawing/2014/main" id="{00000000-0008-0000-0000-0000DB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6" y="922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36" name="Freeform 2012">
            <a:extLst>
              <a:ext uri="{FF2B5EF4-FFF2-40B4-BE49-F238E27FC236}">
                <a16:creationId xmlns:a16="http://schemas.microsoft.com/office/drawing/2014/main" id="{00000000-0008-0000-0000-0000DC0B0000}"/>
              </a:ext>
            </a:extLst>
          </xdr:cNvPr>
          <xdr:cNvSpPr>
            <a:spLocks/>
          </xdr:cNvSpPr>
        </xdr:nvSpPr>
        <xdr:spPr bwMode="auto">
          <a:xfrm>
            <a:off x="12528" y="9198"/>
            <a:ext cx="17" cy="24"/>
          </a:xfrm>
          <a:custGeom>
            <a:avLst/>
            <a:gdLst>
              <a:gd name="T0" fmla="*/ 0 w 51"/>
              <a:gd name="T1" fmla="*/ 73 h 73"/>
              <a:gd name="T2" fmla="*/ 0 w 51"/>
              <a:gd name="T3" fmla="*/ 67 h 73"/>
              <a:gd name="T4" fmla="*/ 1 w 51"/>
              <a:gd name="T5" fmla="*/ 60 h 73"/>
              <a:gd name="T6" fmla="*/ 2 w 51"/>
              <a:gd name="T7" fmla="*/ 53 h 73"/>
              <a:gd name="T8" fmla="*/ 5 w 51"/>
              <a:gd name="T9" fmla="*/ 46 h 73"/>
              <a:gd name="T10" fmla="*/ 8 w 51"/>
              <a:gd name="T11" fmla="*/ 40 h 73"/>
              <a:gd name="T12" fmla="*/ 12 w 51"/>
              <a:gd name="T13" fmla="*/ 33 h 73"/>
              <a:gd name="T14" fmla="*/ 18 w 51"/>
              <a:gd name="T15" fmla="*/ 27 h 73"/>
              <a:gd name="T16" fmla="*/ 24 w 51"/>
              <a:gd name="T17" fmla="*/ 21 h 73"/>
              <a:gd name="T18" fmla="*/ 30 w 51"/>
              <a:gd name="T19" fmla="*/ 16 h 73"/>
              <a:gd name="T20" fmla="*/ 37 w 51"/>
              <a:gd name="T21" fmla="*/ 10 h 73"/>
              <a:gd name="T22" fmla="*/ 44 w 51"/>
              <a:gd name="T23" fmla="*/ 4 h 73"/>
              <a:gd name="T24" fmla="*/ 51 w 51"/>
              <a:gd name="T25" fmla="*/ 0 h 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1" h="73">
                <a:moveTo>
                  <a:pt x="0" y="73"/>
                </a:moveTo>
                <a:lnTo>
                  <a:pt x="0" y="67"/>
                </a:lnTo>
                <a:lnTo>
                  <a:pt x="1" y="60"/>
                </a:lnTo>
                <a:lnTo>
                  <a:pt x="2" y="53"/>
                </a:lnTo>
                <a:lnTo>
                  <a:pt x="5" y="46"/>
                </a:lnTo>
                <a:lnTo>
                  <a:pt x="8" y="40"/>
                </a:lnTo>
                <a:lnTo>
                  <a:pt x="12" y="33"/>
                </a:lnTo>
                <a:lnTo>
                  <a:pt x="18" y="27"/>
                </a:lnTo>
                <a:lnTo>
                  <a:pt x="24" y="21"/>
                </a:lnTo>
                <a:lnTo>
                  <a:pt x="30" y="16"/>
                </a:lnTo>
                <a:lnTo>
                  <a:pt x="37" y="10"/>
                </a:lnTo>
                <a:lnTo>
                  <a:pt x="44" y="4"/>
                </a:lnTo>
                <a:lnTo>
                  <a:pt x="5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37" name="Freeform 2013">
            <a:extLst>
              <a:ext uri="{FF2B5EF4-FFF2-40B4-BE49-F238E27FC236}">
                <a16:creationId xmlns:a16="http://schemas.microsoft.com/office/drawing/2014/main" id="{00000000-0008-0000-0000-0000DD0B0000}"/>
              </a:ext>
            </a:extLst>
          </xdr:cNvPr>
          <xdr:cNvSpPr>
            <a:spLocks/>
          </xdr:cNvSpPr>
        </xdr:nvSpPr>
        <xdr:spPr bwMode="auto">
          <a:xfrm>
            <a:off x="12542" y="9317"/>
            <a:ext cx="1" cy="2"/>
          </a:xfrm>
          <a:custGeom>
            <a:avLst/>
            <a:gdLst>
              <a:gd name="T0" fmla="*/ 3 w 3"/>
              <a:gd name="T1" fmla="*/ 0 h 6"/>
              <a:gd name="T2" fmla="*/ 3 w 3"/>
              <a:gd name="T3" fmla="*/ 1 h 6"/>
              <a:gd name="T4" fmla="*/ 2 w 3"/>
              <a:gd name="T5" fmla="*/ 3 h 6"/>
              <a:gd name="T6" fmla="*/ 2 w 3"/>
              <a:gd name="T7" fmla="*/ 4 h 6"/>
              <a:gd name="T8" fmla="*/ 0 w 3"/>
              <a:gd name="T9" fmla="*/ 4 h 6"/>
              <a:gd name="T10" fmla="*/ 0 w 3"/>
              <a:gd name="T11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3" y="1"/>
                </a:lnTo>
                <a:lnTo>
                  <a:pt x="2" y="3"/>
                </a:lnTo>
                <a:lnTo>
                  <a:pt x="2" y="4"/>
                </a:lnTo>
                <a:lnTo>
                  <a:pt x="0" y="4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38" name="Freeform 2014">
            <a:extLst>
              <a:ext uri="{FF2B5EF4-FFF2-40B4-BE49-F238E27FC236}">
                <a16:creationId xmlns:a16="http://schemas.microsoft.com/office/drawing/2014/main" id="{00000000-0008-0000-0000-0000DE0B0000}"/>
              </a:ext>
            </a:extLst>
          </xdr:cNvPr>
          <xdr:cNvSpPr>
            <a:spLocks/>
          </xdr:cNvSpPr>
        </xdr:nvSpPr>
        <xdr:spPr bwMode="auto">
          <a:xfrm>
            <a:off x="12609" y="9278"/>
            <a:ext cx="1" cy="2"/>
          </a:xfrm>
          <a:custGeom>
            <a:avLst/>
            <a:gdLst>
              <a:gd name="T0" fmla="*/ 2 w 2"/>
              <a:gd name="T1" fmla="*/ 0 h 6"/>
              <a:gd name="T2" fmla="*/ 2 w 2"/>
              <a:gd name="T3" fmla="*/ 1 h 6"/>
              <a:gd name="T4" fmla="*/ 2 w 2"/>
              <a:gd name="T5" fmla="*/ 3 h 6"/>
              <a:gd name="T6" fmla="*/ 2 w 2"/>
              <a:gd name="T7" fmla="*/ 4 h 6"/>
              <a:gd name="T8" fmla="*/ 1 w 2"/>
              <a:gd name="T9" fmla="*/ 4 h 6"/>
              <a:gd name="T10" fmla="*/ 1 w 2"/>
              <a:gd name="T11" fmla="*/ 6 h 6"/>
              <a:gd name="T12" fmla="*/ 0 w 2"/>
              <a:gd name="T13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" h="6">
                <a:moveTo>
                  <a:pt x="2" y="0"/>
                </a:moveTo>
                <a:lnTo>
                  <a:pt x="2" y="1"/>
                </a:lnTo>
                <a:lnTo>
                  <a:pt x="2" y="3"/>
                </a:lnTo>
                <a:lnTo>
                  <a:pt x="2" y="4"/>
                </a:lnTo>
                <a:lnTo>
                  <a:pt x="1" y="4"/>
                </a:lnTo>
                <a:lnTo>
                  <a:pt x="1" y="6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39" name="Freeform 2015">
            <a:extLst>
              <a:ext uri="{FF2B5EF4-FFF2-40B4-BE49-F238E27FC236}">
                <a16:creationId xmlns:a16="http://schemas.microsoft.com/office/drawing/2014/main" id="{00000000-0008-0000-0000-0000DF0B0000}"/>
              </a:ext>
            </a:extLst>
          </xdr:cNvPr>
          <xdr:cNvSpPr>
            <a:spLocks/>
          </xdr:cNvSpPr>
        </xdr:nvSpPr>
        <xdr:spPr bwMode="auto">
          <a:xfrm>
            <a:off x="12543" y="9314"/>
            <a:ext cx="1" cy="2"/>
          </a:xfrm>
          <a:custGeom>
            <a:avLst/>
            <a:gdLst>
              <a:gd name="T0" fmla="*/ 0 w 2"/>
              <a:gd name="T1" fmla="*/ 6 h 6"/>
              <a:gd name="T2" fmla="*/ 0 w 2"/>
              <a:gd name="T3" fmla="*/ 5 h 6"/>
              <a:gd name="T4" fmla="*/ 0 w 2"/>
              <a:gd name="T5" fmla="*/ 3 h 6"/>
              <a:gd name="T6" fmla="*/ 0 w 2"/>
              <a:gd name="T7" fmla="*/ 2 h 6"/>
              <a:gd name="T8" fmla="*/ 2 w 2"/>
              <a:gd name="T9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"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0" y="2"/>
                </a:lnTo>
                <a:lnTo>
                  <a:pt x="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40" name="Freeform 2016">
            <a:extLst>
              <a:ext uri="{FF2B5EF4-FFF2-40B4-BE49-F238E27FC236}">
                <a16:creationId xmlns:a16="http://schemas.microsoft.com/office/drawing/2014/main" id="{00000000-0008-0000-0000-0000E00B0000}"/>
              </a:ext>
            </a:extLst>
          </xdr:cNvPr>
          <xdr:cNvSpPr>
            <a:spLocks/>
          </xdr:cNvSpPr>
        </xdr:nvSpPr>
        <xdr:spPr bwMode="auto">
          <a:xfrm>
            <a:off x="12610" y="9275"/>
            <a:ext cx="1" cy="2"/>
          </a:xfrm>
          <a:custGeom>
            <a:avLst/>
            <a:gdLst>
              <a:gd name="T0" fmla="*/ 0 w 3"/>
              <a:gd name="T1" fmla="*/ 6 h 6"/>
              <a:gd name="T2" fmla="*/ 0 w 3"/>
              <a:gd name="T3" fmla="*/ 5 h 6"/>
              <a:gd name="T4" fmla="*/ 0 w 3"/>
              <a:gd name="T5" fmla="*/ 3 h 6"/>
              <a:gd name="T6" fmla="*/ 2 w 3"/>
              <a:gd name="T7" fmla="*/ 3 h 6"/>
              <a:gd name="T8" fmla="*/ 2 w 3"/>
              <a:gd name="T9" fmla="*/ 2 h 6"/>
              <a:gd name="T10" fmla="*/ 2 w 3"/>
              <a:gd name="T11" fmla="*/ 0 h 6"/>
              <a:gd name="T12" fmla="*/ 3 w 3"/>
              <a:gd name="T13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3"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2" y="3"/>
                </a:lnTo>
                <a:lnTo>
                  <a:pt x="2" y="2"/>
                </a:lnTo>
                <a:lnTo>
                  <a:pt x="2" y="0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41" name="Freeform 2017">
            <a:extLst>
              <a:ext uri="{FF2B5EF4-FFF2-40B4-BE49-F238E27FC236}">
                <a16:creationId xmlns:a16="http://schemas.microsoft.com/office/drawing/2014/main" id="{00000000-0008-0000-0000-0000E10B0000}"/>
              </a:ext>
            </a:extLst>
          </xdr:cNvPr>
          <xdr:cNvSpPr>
            <a:spLocks/>
          </xdr:cNvSpPr>
        </xdr:nvSpPr>
        <xdr:spPr bwMode="auto">
          <a:xfrm>
            <a:off x="12588" y="9164"/>
            <a:ext cx="35" cy="12"/>
          </a:xfrm>
          <a:custGeom>
            <a:avLst/>
            <a:gdLst>
              <a:gd name="T0" fmla="*/ 0 w 104"/>
              <a:gd name="T1" fmla="*/ 35 h 35"/>
              <a:gd name="T2" fmla="*/ 0 w 104"/>
              <a:gd name="T3" fmla="*/ 33 h 35"/>
              <a:gd name="T4" fmla="*/ 1 w 104"/>
              <a:gd name="T5" fmla="*/ 25 h 35"/>
              <a:gd name="T6" fmla="*/ 6 w 104"/>
              <a:gd name="T7" fmla="*/ 20 h 35"/>
              <a:gd name="T8" fmla="*/ 10 w 104"/>
              <a:gd name="T9" fmla="*/ 15 h 35"/>
              <a:gd name="T10" fmla="*/ 17 w 104"/>
              <a:gd name="T11" fmla="*/ 10 h 35"/>
              <a:gd name="T12" fmla="*/ 26 w 104"/>
              <a:gd name="T13" fmla="*/ 5 h 35"/>
              <a:gd name="T14" fmla="*/ 34 w 104"/>
              <a:gd name="T15" fmla="*/ 3 h 35"/>
              <a:gd name="T16" fmla="*/ 44 w 104"/>
              <a:gd name="T17" fmla="*/ 1 h 35"/>
              <a:gd name="T18" fmla="*/ 55 w 104"/>
              <a:gd name="T19" fmla="*/ 0 h 35"/>
              <a:gd name="T20" fmla="*/ 65 w 104"/>
              <a:gd name="T21" fmla="*/ 0 h 35"/>
              <a:gd name="T22" fmla="*/ 77 w 104"/>
              <a:gd name="T23" fmla="*/ 1 h 35"/>
              <a:gd name="T24" fmla="*/ 87 w 104"/>
              <a:gd name="T25" fmla="*/ 3 h 35"/>
              <a:gd name="T26" fmla="*/ 95 w 104"/>
              <a:gd name="T27" fmla="*/ 5 h 35"/>
              <a:gd name="T28" fmla="*/ 104 w 104"/>
              <a:gd name="T29" fmla="*/ 1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4" h="35">
                <a:moveTo>
                  <a:pt x="0" y="35"/>
                </a:moveTo>
                <a:lnTo>
                  <a:pt x="0" y="33"/>
                </a:lnTo>
                <a:lnTo>
                  <a:pt x="1" y="25"/>
                </a:lnTo>
                <a:lnTo>
                  <a:pt x="6" y="20"/>
                </a:lnTo>
                <a:lnTo>
                  <a:pt x="10" y="15"/>
                </a:lnTo>
                <a:lnTo>
                  <a:pt x="17" y="10"/>
                </a:lnTo>
                <a:lnTo>
                  <a:pt x="26" y="5"/>
                </a:lnTo>
                <a:lnTo>
                  <a:pt x="34" y="3"/>
                </a:lnTo>
                <a:lnTo>
                  <a:pt x="44" y="1"/>
                </a:lnTo>
                <a:lnTo>
                  <a:pt x="55" y="0"/>
                </a:lnTo>
                <a:lnTo>
                  <a:pt x="65" y="0"/>
                </a:lnTo>
                <a:lnTo>
                  <a:pt x="77" y="1"/>
                </a:lnTo>
                <a:lnTo>
                  <a:pt x="87" y="3"/>
                </a:lnTo>
                <a:lnTo>
                  <a:pt x="95" y="5"/>
                </a:lnTo>
                <a:lnTo>
                  <a:pt x="104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42" name="Freeform 2018">
            <a:extLst>
              <a:ext uri="{FF2B5EF4-FFF2-40B4-BE49-F238E27FC236}">
                <a16:creationId xmlns:a16="http://schemas.microsoft.com/office/drawing/2014/main" id="{00000000-0008-0000-0000-0000E20B0000}"/>
              </a:ext>
            </a:extLst>
          </xdr:cNvPr>
          <xdr:cNvSpPr>
            <a:spLocks/>
          </xdr:cNvSpPr>
        </xdr:nvSpPr>
        <xdr:spPr bwMode="auto">
          <a:xfrm>
            <a:off x="12594" y="9176"/>
            <a:ext cx="35" cy="12"/>
          </a:xfrm>
          <a:custGeom>
            <a:avLst/>
            <a:gdLst>
              <a:gd name="T0" fmla="*/ 106 w 106"/>
              <a:gd name="T1" fmla="*/ 0 h 36"/>
              <a:gd name="T2" fmla="*/ 104 w 106"/>
              <a:gd name="T3" fmla="*/ 3 h 36"/>
              <a:gd name="T4" fmla="*/ 103 w 106"/>
              <a:gd name="T5" fmla="*/ 9 h 36"/>
              <a:gd name="T6" fmla="*/ 100 w 106"/>
              <a:gd name="T7" fmla="*/ 15 h 36"/>
              <a:gd name="T8" fmla="*/ 94 w 106"/>
              <a:gd name="T9" fmla="*/ 20 h 36"/>
              <a:gd name="T10" fmla="*/ 87 w 106"/>
              <a:gd name="T11" fmla="*/ 25 h 36"/>
              <a:gd name="T12" fmla="*/ 78 w 106"/>
              <a:gd name="T13" fmla="*/ 29 h 36"/>
              <a:gd name="T14" fmla="*/ 70 w 106"/>
              <a:gd name="T15" fmla="*/ 32 h 36"/>
              <a:gd name="T16" fmla="*/ 60 w 106"/>
              <a:gd name="T17" fmla="*/ 35 h 36"/>
              <a:gd name="T18" fmla="*/ 48 w 106"/>
              <a:gd name="T19" fmla="*/ 35 h 36"/>
              <a:gd name="T20" fmla="*/ 38 w 106"/>
              <a:gd name="T21" fmla="*/ 36 h 36"/>
              <a:gd name="T22" fmla="*/ 27 w 106"/>
              <a:gd name="T23" fmla="*/ 35 h 36"/>
              <a:gd name="T24" fmla="*/ 17 w 106"/>
              <a:gd name="T25" fmla="*/ 32 h 36"/>
              <a:gd name="T26" fmla="*/ 9 w 106"/>
              <a:gd name="T27" fmla="*/ 29 h 36"/>
              <a:gd name="T28" fmla="*/ 0 w 106"/>
              <a:gd name="T29" fmla="*/ 25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6" h="36">
                <a:moveTo>
                  <a:pt x="106" y="0"/>
                </a:moveTo>
                <a:lnTo>
                  <a:pt x="104" y="3"/>
                </a:lnTo>
                <a:lnTo>
                  <a:pt x="103" y="9"/>
                </a:lnTo>
                <a:lnTo>
                  <a:pt x="100" y="15"/>
                </a:lnTo>
                <a:lnTo>
                  <a:pt x="94" y="20"/>
                </a:lnTo>
                <a:lnTo>
                  <a:pt x="87" y="25"/>
                </a:lnTo>
                <a:lnTo>
                  <a:pt x="78" y="29"/>
                </a:lnTo>
                <a:lnTo>
                  <a:pt x="70" y="32"/>
                </a:lnTo>
                <a:lnTo>
                  <a:pt x="60" y="35"/>
                </a:lnTo>
                <a:lnTo>
                  <a:pt x="48" y="35"/>
                </a:lnTo>
                <a:lnTo>
                  <a:pt x="38" y="36"/>
                </a:lnTo>
                <a:lnTo>
                  <a:pt x="27" y="35"/>
                </a:lnTo>
                <a:lnTo>
                  <a:pt x="17" y="32"/>
                </a:lnTo>
                <a:lnTo>
                  <a:pt x="9" y="29"/>
                </a:lnTo>
                <a:lnTo>
                  <a:pt x="0" y="2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43" name="Line 2019">
            <a:extLst>
              <a:ext uri="{FF2B5EF4-FFF2-40B4-BE49-F238E27FC236}">
                <a16:creationId xmlns:a16="http://schemas.microsoft.com/office/drawing/2014/main" id="{00000000-0008-0000-0000-0000E3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715" y="9158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44" name="Freeform 2020">
            <a:extLst>
              <a:ext uri="{FF2B5EF4-FFF2-40B4-BE49-F238E27FC236}">
                <a16:creationId xmlns:a16="http://schemas.microsoft.com/office/drawing/2014/main" id="{00000000-0008-0000-0000-0000E40B0000}"/>
              </a:ext>
            </a:extLst>
          </xdr:cNvPr>
          <xdr:cNvSpPr>
            <a:spLocks/>
          </xdr:cNvSpPr>
        </xdr:nvSpPr>
        <xdr:spPr bwMode="auto">
          <a:xfrm>
            <a:off x="12644" y="9229"/>
            <a:ext cx="1" cy="1"/>
          </a:xfrm>
          <a:custGeom>
            <a:avLst/>
            <a:gdLst>
              <a:gd name="T0" fmla="*/ 0 h 3"/>
              <a:gd name="T1" fmla="*/ 1 h 3"/>
              <a:gd name="T2" fmla="*/ 3 h 3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3">
                <a:moveTo>
                  <a:pt x="0" y="0"/>
                </a:moveTo>
                <a:lnTo>
                  <a:pt x="0" y="1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45" name="Line 2021">
            <a:extLst>
              <a:ext uri="{FF2B5EF4-FFF2-40B4-BE49-F238E27FC236}">
                <a16:creationId xmlns:a16="http://schemas.microsoft.com/office/drawing/2014/main" id="{00000000-0008-0000-0000-0000E5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615" y="925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46" name="Line 2022">
            <a:extLst>
              <a:ext uri="{FF2B5EF4-FFF2-40B4-BE49-F238E27FC236}">
                <a16:creationId xmlns:a16="http://schemas.microsoft.com/office/drawing/2014/main" id="{00000000-0008-0000-0000-0000E6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3281" y="8643"/>
            <a:ext cx="8" cy="17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47" name="Line 2023">
            <a:extLst>
              <a:ext uri="{FF2B5EF4-FFF2-40B4-BE49-F238E27FC236}">
                <a16:creationId xmlns:a16="http://schemas.microsoft.com/office/drawing/2014/main" id="{00000000-0008-0000-0000-0000E7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91" y="8797"/>
            <a:ext cx="1233" cy="71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48" name="Line 2024">
            <a:extLst>
              <a:ext uri="{FF2B5EF4-FFF2-40B4-BE49-F238E27FC236}">
                <a16:creationId xmlns:a16="http://schemas.microsoft.com/office/drawing/2014/main" id="{00000000-0008-0000-0000-0000E8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41" y="836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49" name="Freeform 2025">
            <a:extLst>
              <a:ext uri="{FF2B5EF4-FFF2-40B4-BE49-F238E27FC236}">
                <a16:creationId xmlns:a16="http://schemas.microsoft.com/office/drawing/2014/main" id="{00000000-0008-0000-0000-0000E90B0000}"/>
              </a:ext>
            </a:extLst>
          </xdr:cNvPr>
          <xdr:cNvSpPr>
            <a:spLocks/>
          </xdr:cNvSpPr>
        </xdr:nvSpPr>
        <xdr:spPr bwMode="auto">
          <a:xfrm>
            <a:off x="11028" y="8375"/>
            <a:ext cx="6" cy="5"/>
          </a:xfrm>
          <a:custGeom>
            <a:avLst/>
            <a:gdLst>
              <a:gd name="T0" fmla="*/ 0 w 17"/>
              <a:gd name="T1" fmla="*/ 0 h 14"/>
              <a:gd name="T2" fmla="*/ 4 w 17"/>
              <a:gd name="T3" fmla="*/ 4 h 14"/>
              <a:gd name="T4" fmla="*/ 8 w 17"/>
              <a:gd name="T5" fmla="*/ 8 h 14"/>
              <a:gd name="T6" fmla="*/ 13 w 17"/>
              <a:gd name="T7" fmla="*/ 11 h 14"/>
              <a:gd name="T8" fmla="*/ 17 w 17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14">
                <a:moveTo>
                  <a:pt x="0" y="0"/>
                </a:moveTo>
                <a:lnTo>
                  <a:pt x="4" y="4"/>
                </a:lnTo>
                <a:lnTo>
                  <a:pt x="8" y="8"/>
                </a:lnTo>
                <a:lnTo>
                  <a:pt x="13" y="11"/>
                </a:lnTo>
                <a:lnTo>
                  <a:pt x="17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50" name="Line 2026">
            <a:extLst>
              <a:ext uri="{FF2B5EF4-FFF2-40B4-BE49-F238E27FC236}">
                <a16:creationId xmlns:a16="http://schemas.microsoft.com/office/drawing/2014/main" id="{00000000-0008-0000-0000-0000EA0B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208" y="932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51" name="Freeform 2027">
            <a:extLst>
              <a:ext uri="{FF2B5EF4-FFF2-40B4-BE49-F238E27FC236}">
                <a16:creationId xmlns:a16="http://schemas.microsoft.com/office/drawing/2014/main" id="{00000000-0008-0000-0000-0000EB0B0000}"/>
              </a:ext>
            </a:extLst>
          </xdr:cNvPr>
          <xdr:cNvSpPr>
            <a:spLocks/>
          </xdr:cNvSpPr>
        </xdr:nvSpPr>
        <xdr:spPr bwMode="auto">
          <a:xfrm>
            <a:off x="12779" y="11557"/>
            <a:ext cx="1" cy="1"/>
          </a:xfrm>
          <a:custGeom>
            <a:avLst/>
            <a:gdLst>
              <a:gd name="T0" fmla="*/ 2 w 2"/>
              <a:gd name="T1" fmla="*/ 4 h 4"/>
              <a:gd name="T2" fmla="*/ 2 w 2"/>
              <a:gd name="T3" fmla="*/ 1 h 4"/>
              <a:gd name="T4" fmla="*/ 0 w 2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4">
                <a:moveTo>
                  <a:pt x="2" y="4"/>
                </a:moveTo>
                <a:lnTo>
                  <a:pt x="2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52" name="Freeform 2028">
            <a:extLst>
              <a:ext uri="{FF2B5EF4-FFF2-40B4-BE49-F238E27FC236}">
                <a16:creationId xmlns:a16="http://schemas.microsoft.com/office/drawing/2014/main" id="{00000000-0008-0000-0000-0000EC0B0000}"/>
              </a:ext>
            </a:extLst>
          </xdr:cNvPr>
          <xdr:cNvSpPr>
            <a:spLocks/>
          </xdr:cNvSpPr>
        </xdr:nvSpPr>
        <xdr:spPr bwMode="auto">
          <a:xfrm>
            <a:off x="12644" y="9228"/>
            <a:ext cx="1" cy="1"/>
          </a:xfrm>
          <a:custGeom>
            <a:avLst/>
            <a:gdLst>
              <a:gd name="T0" fmla="*/ 0 h 3"/>
              <a:gd name="T1" fmla="*/ 2 h 3"/>
              <a:gd name="T2" fmla="*/ 3 h 3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3">
                <a:moveTo>
                  <a:pt x="0" y="0"/>
                </a:moveTo>
                <a:lnTo>
                  <a:pt x="0" y="2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53" name="Freeform 2029">
            <a:extLst>
              <a:ext uri="{FF2B5EF4-FFF2-40B4-BE49-F238E27FC236}">
                <a16:creationId xmlns:a16="http://schemas.microsoft.com/office/drawing/2014/main" id="{00000000-0008-0000-0000-0000ED0B0000}"/>
              </a:ext>
            </a:extLst>
          </xdr:cNvPr>
          <xdr:cNvSpPr>
            <a:spLocks/>
          </xdr:cNvSpPr>
        </xdr:nvSpPr>
        <xdr:spPr bwMode="auto">
          <a:xfrm>
            <a:off x="12745" y="9197"/>
            <a:ext cx="1" cy="2"/>
          </a:xfrm>
          <a:custGeom>
            <a:avLst/>
            <a:gdLst>
              <a:gd name="T0" fmla="*/ 0 w 2"/>
              <a:gd name="T1" fmla="*/ 5 h 5"/>
              <a:gd name="T2" fmla="*/ 0 w 2"/>
              <a:gd name="T3" fmla="*/ 4 h 5"/>
              <a:gd name="T4" fmla="*/ 0 w 2"/>
              <a:gd name="T5" fmla="*/ 2 h 5"/>
              <a:gd name="T6" fmla="*/ 0 w 2"/>
              <a:gd name="T7" fmla="*/ 1 h 5"/>
              <a:gd name="T8" fmla="*/ 2 w 2"/>
              <a:gd name="T9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" h="5">
                <a:moveTo>
                  <a:pt x="0" y="5"/>
                </a:moveTo>
                <a:lnTo>
                  <a:pt x="0" y="4"/>
                </a:lnTo>
                <a:lnTo>
                  <a:pt x="0" y="2"/>
                </a:lnTo>
                <a:lnTo>
                  <a:pt x="0" y="1"/>
                </a:lnTo>
                <a:lnTo>
                  <a:pt x="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54" name="Line 2030">
            <a:extLst>
              <a:ext uri="{FF2B5EF4-FFF2-40B4-BE49-F238E27FC236}">
                <a16:creationId xmlns:a16="http://schemas.microsoft.com/office/drawing/2014/main" id="{00000000-0008-0000-0000-0000EE0B0000}"/>
              </a:ext>
            </a:extLst>
          </xdr:cNvPr>
          <xdr:cNvSpPr>
            <a:spLocks noChangeShapeType="1"/>
          </xdr:cNvSpPr>
        </xdr:nvSpPr>
        <xdr:spPr bwMode="auto">
          <a:xfrm>
            <a:off x="12642" y="9222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55" name="Line 2031">
            <a:extLst>
              <a:ext uri="{FF2B5EF4-FFF2-40B4-BE49-F238E27FC236}">
                <a16:creationId xmlns:a16="http://schemas.microsoft.com/office/drawing/2014/main" id="{00000000-0008-0000-0000-0000EF0B0000}"/>
              </a:ext>
            </a:extLst>
          </xdr:cNvPr>
          <xdr:cNvSpPr>
            <a:spLocks noChangeShapeType="1"/>
          </xdr:cNvSpPr>
        </xdr:nvSpPr>
        <xdr:spPr bwMode="auto">
          <a:xfrm>
            <a:off x="12678" y="923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56" name="Line 2032">
            <a:extLst>
              <a:ext uri="{FF2B5EF4-FFF2-40B4-BE49-F238E27FC236}">
                <a16:creationId xmlns:a16="http://schemas.microsoft.com/office/drawing/2014/main" id="{00000000-0008-0000-0000-0000F00B0000}"/>
              </a:ext>
            </a:extLst>
          </xdr:cNvPr>
          <xdr:cNvSpPr>
            <a:spLocks noChangeShapeType="1"/>
          </xdr:cNvSpPr>
        </xdr:nvSpPr>
        <xdr:spPr bwMode="auto">
          <a:xfrm>
            <a:off x="12681" y="9289"/>
            <a:ext cx="1" cy="23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57" name="Line 2033">
            <a:extLst>
              <a:ext uri="{FF2B5EF4-FFF2-40B4-BE49-F238E27FC236}">
                <a16:creationId xmlns:a16="http://schemas.microsoft.com/office/drawing/2014/main" id="{00000000-0008-0000-0000-0000F10B0000}"/>
              </a:ext>
            </a:extLst>
          </xdr:cNvPr>
          <xdr:cNvSpPr>
            <a:spLocks noChangeShapeType="1"/>
          </xdr:cNvSpPr>
        </xdr:nvSpPr>
        <xdr:spPr bwMode="auto">
          <a:xfrm>
            <a:off x="12748" y="9250"/>
            <a:ext cx="1" cy="23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58" name="Freeform 2034">
            <a:extLst>
              <a:ext uri="{FF2B5EF4-FFF2-40B4-BE49-F238E27FC236}">
                <a16:creationId xmlns:a16="http://schemas.microsoft.com/office/drawing/2014/main" id="{00000000-0008-0000-0000-0000F20B0000}"/>
              </a:ext>
            </a:extLst>
          </xdr:cNvPr>
          <xdr:cNvSpPr>
            <a:spLocks/>
          </xdr:cNvSpPr>
        </xdr:nvSpPr>
        <xdr:spPr bwMode="auto">
          <a:xfrm>
            <a:off x="12677" y="9239"/>
            <a:ext cx="1" cy="2"/>
          </a:xfrm>
          <a:custGeom>
            <a:avLst/>
            <a:gdLst>
              <a:gd name="T0" fmla="*/ 3 w 3"/>
              <a:gd name="T1" fmla="*/ 0 h 6"/>
              <a:gd name="T2" fmla="*/ 2 w 3"/>
              <a:gd name="T3" fmla="*/ 2 h 6"/>
              <a:gd name="T4" fmla="*/ 2 w 3"/>
              <a:gd name="T5" fmla="*/ 3 h 6"/>
              <a:gd name="T6" fmla="*/ 2 w 3"/>
              <a:gd name="T7" fmla="*/ 5 h 6"/>
              <a:gd name="T8" fmla="*/ 0 w 3"/>
              <a:gd name="T9" fmla="*/ 5 h 6"/>
              <a:gd name="T10" fmla="*/ 0 w 3"/>
              <a:gd name="T11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2" y="2"/>
                </a:lnTo>
                <a:lnTo>
                  <a:pt x="2" y="3"/>
                </a:lnTo>
                <a:lnTo>
                  <a:pt x="2" y="5"/>
                </a:lnTo>
                <a:lnTo>
                  <a:pt x="0" y="5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59" name="Freeform 2035">
            <a:extLst>
              <a:ext uri="{FF2B5EF4-FFF2-40B4-BE49-F238E27FC236}">
                <a16:creationId xmlns:a16="http://schemas.microsoft.com/office/drawing/2014/main" id="{00000000-0008-0000-0000-0000F30B0000}"/>
              </a:ext>
            </a:extLst>
          </xdr:cNvPr>
          <xdr:cNvSpPr>
            <a:spLocks/>
          </xdr:cNvSpPr>
        </xdr:nvSpPr>
        <xdr:spPr bwMode="auto">
          <a:xfrm>
            <a:off x="12678" y="9236"/>
            <a:ext cx="1" cy="2"/>
          </a:xfrm>
          <a:custGeom>
            <a:avLst/>
            <a:gdLst>
              <a:gd name="T0" fmla="*/ 0 w 2"/>
              <a:gd name="T1" fmla="*/ 6 h 6"/>
              <a:gd name="T2" fmla="*/ 0 w 2"/>
              <a:gd name="T3" fmla="*/ 5 h 6"/>
              <a:gd name="T4" fmla="*/ 0 w 2"/>
              <a:gd name="T5" fmla="*/ 3 h 6"/>
              <a:gd name="T6" fmla="*/ 0 w 2"/>
              <a:gd name="T7" fmla="*/ 2 h 6"/>
              <a:gd name="T8" fmla="*/ 2 w 2"/>
              <a:gd name="T9" fmla="*/ 2 h 6"/>
              <a:gd name="T10" fmla="*/ 2 w 2"/>
              <a:gd name="T11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2"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0" y="2"/>
                </a:lnTo>
                <a:lnTo>
                  <a:pt x="2" y="2"/>
                </a:lnTo>
                <a:lnTo>
                  <a:pt x="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0" name="Freeform 2036">
            <a:extLst>
              <a:ext uri="{FF2B5EF4-FFF2-40B4-BE49-F238E27FC236}">
                <a16:creationId xmlns:a16="http://schemas.microsoft.com/office/drawing/2014/main" id="{00000000-0008-0000-0000-0000F40B0000}"/>
              </a:ext>
            </a:extLst>
          </xdr:cNvPr>
          <xdr:cNvSpPr>
            <a:spLocks/>
          </xdr:cNvSpPr>
        </xdr:nvSpPr>
        <xdr:spPr bwMode="auto">
          <a:xfrm>
            <a:off x="12538" y="11766"/>
            <a:ext cx="6" cy="8"/>
          </a:xfrm>
          <a:custGeom>
            <a:avLst/>
            <a:gdLst>
              <a:gd name="T0" fmla="*/ 17 w 17"/>
              <a:gd name="T1" fmla="*/ 0 h 23"/>
              <a:gd name="T2" fmla="*/ 15 w 17"/>
              <a:gd name="T3" fmla="*/ 6 h 23"/>
              <a:gd name="T4" fmla="*/ 14 w 17"/>
              <a:gd name="T5" fmla="*/ 10 h 23"/>
              <a:gd name="T6" fmla="*/ 10 w 17"/>
              <a:gd name="T7" fmla="*/ 14 h 23"/>
              <a:gd name="T8" fmla="*/ 5 w 17"/>
              <a:gd name="T9" fmla="*/ 19 h 23"/>
              <a:gd name="T10" fmla="*/ 0 w 17"/>
              <a:gd name="T11" fmla="*/ 23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3">
                <a:moveTo>
                  <a:pt x="17" y="0"/>
                </a:moveTo>
                <a:lnTo>
                  <a:pt x="15" y="6"/>
                </a:lnTo>
                <a:lnTo>
                  <a:pt x="14" y="10"/>
                </a:lnTo>
                <a:lnTo>
                  <a:pt x="10" y="14"/>
                </a:lnTo>
                <a:lnTo>
                  <a:pt x="5" y="19"/>
                </a:lnTo>
                <a:lnTo>
                  <a:pt x="0" y="2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1" name="Line 2037">
            <a:extLst>
              <a:ext uri="{FF2B5EF4-FFF2-40B4-BE49-F238E27FC236}">
                <a16:creationId xmlns:a16="http://schemas.microsoft.com/office/drawing/2014/main" id="{00000000-0008-0000-0000-0000F50B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780" y="923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62" name="Freeform 2038">
            <a:extLst>
              <a:ext uri="{FF2B5EF4-FFF2-40B4-BE49-F238E27FC236}">
                <a16:creationId xmlns:a16="http://schemas.microsoft.com/office/drawing/2014/main" id="{00000000-0008-0000-0000-0000F60B0000}"/>
              </a:ext>
            </a:extLst>
          </xdr:cNvPr>
          <xdr:cNvSpPr>
            <a:spLocks/>
          </xdr:cNvSpPr>
        </xdr:nvSpPr>
        <xdr:spPr bwMode="auto">
          <a:xfrm>
            <a:off x="12490" y="9323"/>
            <a:ext cx="9" cy="2"/>
          </a:xfrm>
          <a:custGeom>
            <a:avLst/>
            <a:gdLst>
              <a:gd name="T0" fmla="*/ 0 w 27"/>
              <a:gd name="T1" fmla="*/ 7 h 7"/>
              <a:gd name="T2" fmla="*/ 6 w 27"/>
              <a:gd name="T3" fmla="*/ 6 h 7"/>
              <a:gd name="T4" fmla="*/ 13 w 27"/>
              <a:gd name="T5" fmla="*/ 4 h 7"/>
              <a:gd name="T6" fmla="*/ 20 w 27"/>
              <a:gd name="T7" fmla="*/ 3 h 7"/>
              <a:gd name="T8" fmla="*/ 27 w 27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7" h="7">
                <a:moveTo>
                  <a:pt x="0" y="7"/>
                </a:moveTo>
                <a:lnTo>
                  <a:pt x="6" y="6"/>
                </a:lnTo>
                <a:lnTo>
                  <a:pt x="13" y="4"/>
                </a:lnTo>
                <a:lnTo>
                  <a:pt x="20" y="3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3" name="Freeform 2039">
            <a:extLst>
              <a:ext uri="{FF2B5EF4-FFF2-40B4-BE49-F238E27FC236}">
                <a16:creationId xmlns:a16="http://schemas.microsoft.com/office/drawing/2014/main" id="{00000000-0008-0000-0000-0000F70B0000}"/>
              </a:ext>
            </a:extLst>
          </xdr:cNvPr>
          <xdr:cNvSpPr>
            <a:spLocks/>
          </xdr:cNvSpPr>
        </xdr:nvSpPr>
        <xdr:spPr bwMode="auto">
          <a:xfrm>
            <a:off x="12582" y="9264"/>
            <a:ext cx="1" cy="1"/>
          </a:xfrm>
          <a:custGeom>
            <a:avLst/>
            <a:gdLst>
              <a:gd name="T0" fmla="*/ 4 w 4"/>
              <a:gd name="T1" fmla="*/ 0 h 2"/>
              <a:gd name="T2" fmla="*/ 3 w 4"/>
              <a:gd name="T3" fmla="*/ 0 h 2"/>
              <a:gd name="T4" fmla="*/ 1 w 4"/>
              <a:gd name="T5" fmla="*/ 2 h 2"/>
              <a:gd name="T6" fmla="*/ 0 w 4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2">
                <a:moveTo>
                  <a:pt x="4" y="0"/>
                </a:moveTo>
                <a:lnTo>
                  <a:pt x="3" y="0"/>
                </a:lnTo>
                <a:lnTo>
                  <a:pt x="1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4" name="Freeform 2040">
            <a:extLst>
              <a:ext uri="{FF2B5EF4-FFF2-40B4-BE49-F238E27FC236}">
                <a16:creationId xmlns:a16="http://schemas.microsoft.com/office/drawing/2014/main" id="{00000000-0008-0000-0000-0000F80B0000}"/>
              </a:ext>
            </a:extLst>
          </xdr:cNvPr>
          <xdr:cNvSpPr>
            <a:spLocks/>
          </xdr:cNvSpPr>
        </xdr:nvSpPr>
        <xdr:spPr bwMode="auto">
          <a:xfrm>
            <a:off x="12585" y="9262"/>
            <a:ext cx="3" cy="1"/>
          </a:xfrm>
          <a:custGeom>
            <a:avLst/>
            <a:gdLst>
              <a:gd name="T0" fmla="*/ 7 w 7"/>
              <a:gd name="T1" fmla="*/ 0 h 1"/>
              <a:gd name="T2" fmla="*/ 6 w 7"/>
              <a:gd name="T3" fmla="*/ 0 h 1"/>
              <a:gd name="T4" fmla="*/ 5 w 7"/>
              <a:gd name="T5" fmla="*/ 0 h 1"/>
              <a:gd name="T6" fmla="*/ 3 w 7"/>
              <a:gd name="T7" fmla="*/ 0 h 1"/>
              <a:gd name="T8" fmla="*/ 2 w 7"/>
              <a:gd name="T9" fmla="*/ 1 h 1"/>
              <a:gd name="T10" fmla="*/ 0 w 7"/>
              <a:gd name="T11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1">
                <a:moveTo>
                  <a:pt x="7" y="0"/>
                </a:moveTo>
                <a:lnTo>
                  <a:pt x="6" y="0"/>
                </a:lnTo>
                <a:lnTo>
                  <a:pt x="5" y="0"/>
                </a:lnTo>
                <a:lnTo>
                  <a:pt x="3" y="0"/>
                </a:lnTo>
                <a:lnTo>
                  <a:pt x="2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5" name="Freeform 2041">
            <a:extLst>
              <a:ext uri="{FF2B5EF4-FFF2-40B4-BE49-F238E27FC236}">
                <a16:creationId xmlns:a16="http://schemas.microsoft.com/office/drawing/2014/main" id="{00000000-0008-0000-0000-0000F90B0000}"/>
              </a:ext>
            </a:extLst>
          </xdr:cNvPr>
          <xdr:cNvSpPr>
            <a:spLocks/>
          </xdr:cNvSpPr>
        </xdr:nvSpPr>
        <xdr:spPr bwMode="auto">
          <a:xfrm>
            <a:off x="12490" y="9456"/>
            <a:ext cx="37" cy="4"/>
          </a:xfrm>
          <a:custGeom>
            <a:avLst/>
            <a:gdLst>
              <a:gd name="T0" fmla="*/ 0 w 112"/>
              <a:gd name="T1" fmla="*/ 4 h 14"/>
              <a:gd name="T2" fmla="*/ 10 w 112"/>
              <a:gd name="T3" fmla="*/ 9 h 14"/>
              <a:gd name="T4" fmla="*/ 22 w 112"/>
              <a:gd name="T5" fmla="*/ 12 h 14"/>
              <a:gd name="T6" fmla="*/ 33 w 112"/>
              <a:gd name="T7" fmla="*/ 13 h 14"/>
              <a:gd name="T8" fmla="*/ 45 w 112"/>
              <a:gd name="T9" fmla="*/ 14 h 14"/>
              <a:gd name="T10" fmla="*/ 57 w 112"/>
              <a:gd name="T11" fmla="*/ 14 h 14"/>
              <a:gd name="T12" fmla="*/ 69 w 112"/>
              <a:gd name="T13" fmla="*/ 13 h 14"/>
              <a:gd name="T14" fmla="*/ 80 w 112"/>
              <a:gd name="T15" fmla="*/ 12 h 14"/>
              <a:gd name="T16" fmla="*/ 92 w 112"/>
              <a:gd name="T17" fmla="*/ 9 h 14"/>
              <a:gd name="T18" fmla="*/ 102 w 112"/>
              <a:gd name="T19" fmla="*/ 4 h 14"/>
              <a:gd name="T20" fmla="*/ 112 w 112"/>
              <a:gd name="T21" fmla="*/ 0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12" h="14">
                <a:moveTo>
                  <a:pt x="0" y="4"/>
                </a:moveTo>
                <a:lnTo>
                  <a:pt x="10" y="9"/>
                </a:lnTo>
                <a:lnTo>
                  <a:pt x="22" y="12"/>
                </a:lnTo>
                <a:lnTo>
                  <a:pt x="33" y="13"/>
                </a:lnTo>
                <a:lnTo>
                  <a:pt x="45" y="14"/>
                </a:lnTo>
                <a:lnTo>
                  <a:pt x="57" y="14"/>
                </a:lnTo>
                <a:lnTo>
                  <a:pt x="69" y="13"/>
                </a:lnTo>
                <a:lnTo>
                  <a:pt x="80" y="12"/>
                </a:lnTo>
                <a:lnTo>
                  <a:pt x="92" y="9"/>
                </a:lnTo>
                <a:lnTo>
                  <a:pt x="102" y="4"/>
                </a:lnTo>
                <a:lnTo>
                  <a:pt x="11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6" name="Freeform 2042">
            <a:extLst>
              <a:ext uri="{FF2B5EF4-FFF2-40B4-BE49-F238E27FC236}">
                <a16:creationId xmlns:a16="http://schemas.microsoft.com/office/drawing/2014/main" id="{00000000-0008-0000-0000-0000FA0B0000}"/>
              </a:ext>
            </a:extLst>
          </xdr:cNvPr>
          <xdr:cNvSpPr>
            <a:spLocks/>
          </xdr:cNvSpPr>
        </xdr:nvSpPr>
        <xdr:spPr bwMode="auto">
          <a:xfrm>
            <a:off x="12210" y="9326"/>
            <a:ext cx="2" cy="1"/>
          </a:xfrm>
          <a:custGeom>
            <a:avLst/>
            <a:gdLst>
              <a:gd name="T0" fmla="*/ 0 w 7"/>
              <a:gd name="T1" fmla="*/ 0 h 1"/>
              <a:gd name="T2" fmla="*/ 2 w 7"/>
              <a:gd name="T3" fmla="*/ 1 h 1"/>
              <a:gd name="T4" fmla="*/ 4 w 7"/>
              <a:gd name="T5" fmla="*/ 1 h 1"/>
              <a:gd name="T6" fmla="*/ 7 w 7"/>
              <a:gd name="T7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1">
                <a:moveTo>
                  <a:pt x="0" y="0"/>
                </a:moveTo>
                <a:lnTo>
                  <a:pt x="2" y="1"/>
                </a:lnTo>
                <a:lnTo>
                  <a:pt x="4" y="1"/>
                </a:lnTo>
                <a:lnTo>
                  <a:pt x="7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7" name="Freeform 2043">
            <a:extLst>
              <a:ext uri="{FF2B5EF4-FFF2-40B4-BE49-F238E27FC236}">
                <a16:creationId xmlns:a16="http://schemas.microsoft.com/office/drawing/2014/main" id="{00000000-0008-0000-0000-0000FB0B0000}"/>
              </a:ext>
            </a:extLst>
          </xdr:cNvPr>
          <xdr:cNvSpPr>
            <a:spLocks/>
          </xdr:cNvSpPr>
        </xdr:nvSpPr>
        <xdr:spPr bwMode="auto">
          <a:xfrm>
            <a:off x="12215" y="9326"/>
            <a:ext cx="22" cy="8"/>
          </a:xfrm>
          <a:custGeom>
            <a:avLst/>
            <a:gdLst>
              <a:gd name="T0" fmla="*/ 65 w 65"/>
              <a:gd name="T1" fmla="*/ 23 h 23"/>
              <a:gd name="T2" fmla="*/ 54 w 65"/>
              <a:gd name="T3" fmla="*/ 17 h 23"/>
              <a:gd name="T4" fmla="*/ 41 w 65"/>
              <a:gd name="T5" fmla="*/ 13 h 23"/>
              <a:gd name="T6" fmla="*/ 28 w 65"/>
              <a:gd name="T7" fmla="*/ 7 h 23"/>
              <a:gd name="T8" fmla="*/ 14 w 65"/>
              <a:gd name="T9" fmla="*/ 4 h 23"/>
              <a:gd name="T10" fmla="*/ 0 w 65"/>
              <a:gd name="T11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5" h="23">
                <a:moveTo>
                  <a:pt x="65" y="23"/>
                </a:moveTo>
                <a:lnTo>
                  <a:pt x="54" y="17"/>
                </a:lnTo>
                <a:lnTo>
                  <a:pt x="41" y="13"/>
                </a:lnTo>
                <a:lnTo>
                  <a:pt x="28" y="7"/>
                </a:lnTo>
                <a:lnTo>
                  <a:pt x="14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8" name="Freeform 2044">
            <a:extLst>
              <a:ext uri="{FF2B5EF4-FFF2-40B4-BE49-F238E27FC236}">
                <a16:creationId xmlns:a16="http://schemas.microsoft.com/office/drawing/2014/main" id="{00000000-0008-0000-0000-0000FC0B0000}"/>
              </a:ext>
            </a:extLst>
          </xdr:cNvPr>
          <xdr:cNvSpPr>
            <a:spLocks/>
          </xdr:cNvSpPr>
        </xdr:nvSpPr>
        <xdr:spPr bwMode="auto">
          <a:xfrm>
            <a:off x="12237" y="9334"/>
            <a:ext cx="253" cy="123"/>
          </a:xfrm>
          <a:custGeom>
            <a:avLst/>
            <a:gdLst>
              <a:gd name="T0" fmla="*/ 0 w 758"/>
              <a:gd name="T1" fmla="*/ 0 h 370"/>
              <a:gd name="T2" fmla="*/ 120 w 758"/>
              <a:gd name="T3" fmla="*/ 67 h 370"/>
              <a:gd name="T4" fmla="*/ 243 w 758"/>
              <a:gd name="T5" fmla="*/ 131 h 370"/>
              <a:gd name="T6" fmla="*/ 367 w 758"/>
              <a:gd name="T7" fmla="*/ 194 h 370"/>
              <a:gd name="T8" fmla="*/ 496 w 758"/>
              <a:gd name="T9" fmla="*/ 254 h 370"/>
              <a:gd name="T10" fmla="*/ 626 w 758"/>
              <a:gd name="T11" fmla="*/ 313 h 370"/>
              <a:gd name="T12" fmla="*/ 758 w 758"/>
              <a:gd name="T13" fmla="*/ 370 h 3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58" h="370">
                <a:moveTo>
                  <a:pt x="0" y="0"/>
                </a:moveTo>
                <a:lnTo>
                  <a:pt x="120" y="67"/>
                </a:lnTo>
                <a:lnTo>
                  <a:pt x="243" y="131"/>
                </a:lnTo>
                <a:lnTo>
                  <a:pt x="367" y="194"/>
                </a:lnTo>
                <a:lnTo>
                  <a:pt x="496" y="254"/>
                </a:lnTo>
                <a:lnTo>
                  <a:pt x="626" y="313"/>
                </a:lnTo>
                <a:lnTo>
                  <a:pt x="758" y="37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69" name="Line 2045">
            <a:extLst>
              <a:ext uri="{FF2B5EF4-FFF2-40B4-BE49-F238E27FC236}">
                <a16:creationId xmlns:a16="http://schemas.microsoft.com/office/drawing/2014/main" id="{00000000-0008-0000-0000-0000FD0B0000}"/>
              </a:ext>
            </a:extLst>
          </xdr:cNvPr>
          <xdr:cNvSpPr>
            <a:spLocks noChangeShapeType="1"/>
          </xdr:cNvSpPr>
        </xdr:nvSpPr>
        <xdr:spPr bwMode="auto">
          <a:xfrm>
            <a:off x="12209" y="9325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0" name="Line 2046">
            <a:extLst>
              <a:ext uri="{FF2B5EF4-FFF2-40B4-BE49-F238E27FC236}">
                <a16:creationId xmlns:a16="http://schemas.microsoft.com/office/drawing/2014/main" id="{00000000-0008-0000-0000-0000FE0B0000}"/>
              </a:ext>
            </a:extLst>
          </xdr:cNvPr>
          <xdr:cNvSpPr>
            <a:spLocks noChangeShapeType="1"/>
          </xdr:cNvSpPr>
        </xdr:nvSpPr>
        <xdr:spPr bwMode="auto">
          <a:xfrm>
            <a:off x="10970" y="861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1" name="Line 2047">
            <a:extLst>
              <a:ext uri="{FF2B5EF4-FFF2-40B4-BE49-F238E27FC236}">
                <a16:creationId xmlns:a16="http://schemas.microsoft.com/office/drawing/2014/main" id="{00000000-0008-0000-0000-0000FF0B0000}"/>
              </a:ext>
            </a:extLst>
          </xdr:cNvPr>
          <xdr:cNvSpPr>
            <a:spLocks noChangeShapeType="1"/>
          </xdr:cNvSpPr>
        </xdr:nvSpPr>
        <xdr:spPr bwMode="auto">
          <a:xfrm>
            <a:off x="10972" y="8612"/>
            <a:ext cx="1237" cy="71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2" name="Freeform 2048">
            <a:extLst>
              <a:ext uri="{FF2B5EF4-FFF2-40B4-BE49-F238E27FC236}">
                <a16:creationId xmlns:a16="http://schemas.microsoft.com/office/drawing/2014/main" id="{00000000-0008-0000-0000-0000000C0000}"/>
              </a:ext>
            </a:extLst>
          </xdr:cNvPr>
          <xdr:cNvSpPr>
            <a:spLocks/>
          </xdr:cNvSpPr>
        </xdr:nvSpPr>
        <xdr:spPr bwMode="auto">
          <a:xfrm>
            <a:off x="10741" y="8449"/>
            <a:ext cx="214" cy="146"/>
          </a:xfrm>
          <a:custGeom>
            <a:avLst/>
            <a:gdLst>
              <a:gd name="T0" fmla="*/ 642 w 642"/>
              <a:gd name="T1" fmla="*/ 438 h 438"/>
              <a:gd name="T2" fmla="*/ 528 w 642"/>
              <a:gd name="T3" fmla="*/ 368 h 438"/>
              <a:gd name="T4" fmla="*/ 416 w 642"/>
              <a:gd name="T5" fmla="*/ 298 h 438"/>
              <a:gd name="T6" fmla="*/ 308 w 642"/>
              <a:gd name="T7" fmla="*/ 225 h 438"/>
              <a:gd name="T8" fmla="*/ 202 w 642"/>
              <a:gd name="T9" fmla="*/ 151 h 438"/>
              <a:gd name="T10" fmla="*/ 100 w 642"/>
              <a:gd name="T11" fmla="*/ 77 h 438"/>
              <a:gd name="T12" fmla="*/ 0 w 642"/>
              <a:gd name="T13" fmla="*/ 0 h 4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2" h="438">
                <a:moveTo>
                  <a:pt x="642" y="438"/>
                </a:moveTo>
                <a:lnTo>
                  <a:pt x="528" y="368"/>
                </a:lnTo>
                <a:lnTo>
                  <a:pt x="416" y="298"/>
                </a:lnTo>
                <a:lnTo>
                  <a:pt x="308" y="225"/>
                </a:lnTo>
                <a:lnTo>
                  <a:pt x="202" y="151"/>
                </a:lnTo>
                <a:lnTo>
                  <a:pt x="100" y="7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3" name="Freeform 2049">
            <a:extLst>
              <a:ext uri="{FF2B5EF4-FFF2-40B4-BE49-F238E27FC236}">
                <a16:creationId xmlns:a16="http://schemas.microsoft.com/office/drawing/2014/main" id="{00000000-0008-0000-0000-0000010C0000}"/>
              </a:ext>
            </a:extLst>
          </xdr:cNvPr>
          <xdr:cNvSpPr>
            <a:spLocks/>
          </xdr:cNvSpPr>
        </xdr:nvSpPr>
        <xdr:spPr bwMode="auto">
          <a:xfrm>
            <a:off x="10955" y="8595"/>
            <a:ext cx="13" cy="12"/>
          </a:xfrm>
          <a:custGeom>
            <a:avLst/>
            <a:gdLst>
              <a:gd name="T0" fmla="*/ 0 w 40"/>
              <a:gd name="T1" fmla="*/ 0 h 37"/>
              <a:gd name="T2" fmla="*/ 10 w 40"/>
              <a:gd name="T3" fmla="*/ 5 h 37"/>
              <a:gd name="T4" fmla="*/ 20 w 40"/>
              <a:gd name="T5" fmla="*/ 12 h 37"/>
              <a:gd name="T6" fmla="*/ 27 w 40"/>
              <a:gd name="T7" fmla="*/ 21 h 37"/>
              <a:gd name="T8" fmla="*/ 34 w 40"/>
              <a:gd name="T9" fmla="*/ 28 h 37"/>
              <a:gd name="T10" fmla="*/ 40 w 40"/>
              <a:gd name="T11" fmla="*/ 37 h 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0" h="37">
                <a:moveTo>
                  <a:pt x="0" y="0"/>
                </a:moveTo>
                <a:lnTo>
                  <a:pt x="10" y="5"/>
                </a:lnTo>
                <a:lnTo>
                  <a:pt x="20" y="12"/>
                </a:lnTo>
                <a:lnTo>
                  <a:pt x="27" y="21"/>
                </a:lnTo>
                <a:lnTo>
                  <a:pt x="34" y="28"/>
                </a:lnTo>
                <a:lnTo>
                  <a:pt x="40" y="3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4" name="Line 2050">
            <a:extLst>
              <a:ext uri="{FF2B5EF4-FFF2-40B4-BE49-F238E27FC236}">
                <a16:creationId xmlns:a16="http://schemas.microsoft.com/office/drawing/2014/main" id="{00000000-0008-0000-0000-0000020C0000}"/>
              </a:ext>
            </a:extLst>
          </xdr:cNvPr>
          <xdr:cNvSpPr>
            <a:spLocks noChangeShapeType="1"/>
          </xdr:cNvSpPr>
        </xdr:nvSpPr>
        <xdr:spPr bwMode="auto">
          <a:xfrm>
            <a:off x="10972" y="861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75" name="Freeform 2051">
            <a:extLst>
              <a:ext uri="{FF2B5EF4-FFF2-40B4-BE49-F238E27FC236}">
                <a16:creationId xmlns:a16="http://schemas.microsoft.com/office/drawing/2014/main" id="{00000000-0008-0000-0000-0000030C0000}"/>
              </a:ext>
            </a:extLst>
          </xdr:cNvPr>
          <xdr:cNvSpPr>
            <a:spLocks/>
          </xdr:cNvSpPr>
        </xdr:nvSpPr>
        <xdr:spPr bwMode="auto">
          <a:xfrm>
            <a:off x="10958" y="8515"/>
            <a:ext cx="12" cy="22"/>
          </a:xfrm>
          <a:custGeom>
            <a:avLst/>
            <a:gdLst>
              <a:gd name="T0" fmla="*/ 0 w 38"/>
              <a:gd name="T1" fmla="*/ 0 h 68"/>
              <a:gd name="T2" fmla="*/ 6 w 38"/>
              <a:gd name="T3" fmla="*/ 4 h 68"/>
              <a:gd name="T4" fmla="*/ 10 w 38"/>
              <a:gd name="T5" fmla="*/ 7 h 68"/>
              <a:gd name="T6" fmla="*/ 15 w 38"/>
              <a:gd name="T7" fmla="*/ 11 h 68"/>
              <a:gd name="T8" fmla="*/ 19 w 38"/>
              <a:gd name="T9" fmla="*/ 16 h 68"/>
              <a:gd name="T10" fmla="*/ 22 w 38"/>
              <a:gd name="T11" fmla="*/ 20 h 68"/>
              <a:gd name="T12" fmla="*/ 26 w 38"/>
              <a:gd name="T13" fmla="*/ 24 h 68"/>
              <a:gd name="T14" fmla="*/ 28 w 38"/>
              <a:gd name="T15" fmla="*/ 29 h 68"/>
              <a:gd name="T16" fmla="*/ 30 w 38"/>
              <a:gd name="T17" fmla="*/ 33 h 68"/>
              <a:gd name="T18" fmla="*/ 32 w 38"/>
              <a:gd name="T19" fmla="*/ 37 h 68"/>
              <a:gd name="T20" fmla="*/ 33 w 38"/>
              <a:gd name="T21" fmla="*/ 43 h 68"/>
              <a:gd name="T22" fmla="*/ 35 w 38"/>
              <a:gd name="T23" fmla="*/ 47 h 68"/>
              <a:gd name="T24" fmla="*/ 36 w 38"/>
              <a:gd name="T25" fmla="*/ 51 h 68"/>
              <a:gd name="T26" fmla="*/ 36 w 38"/>
              <a:gd name="T27" fmla="*/ 56 h 68"/>
              <a:gd name="T28" fmla="*/ 38 w 38"/>
              <a:gd name="T29" fmla="*/ 60 h 68"/>
              <a:gd name="T30" fmla="*/ 38 w 38"/>
              <a:gd name="T31" fmla="*/ 64 h 68"/>
              <a:gd name="T32" fmla="*/ 38 w 38"/>
              <a:gd name="T33" fmla="*/ 68 h 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38" h="68">
                <a:moveTo>
                  <a:pt x="0" y="0"/>
                </a:moveTo>
                <a:lnTo>
                  <a:pt x="6" y="4"/>
                </a:lnTo>
                <a:lnTo>
                  <a:pt x="10" y="7"/>
                </a:lnTo>
                <a:lnTo>
                  <a:pt x="15" y="11"/>
                </a:lnTo>
                <a:lnTo>
                  <a:pt x="19" y="16"/>
                </a:lnTo>
                <a:lnTo>
                  <a:pt x="22" y="20"/>
                </a:lnTo>
                <a:lnTo>
                  <a:pt x="26" y="24"/>
                </a:lnTo>
                <a:lnTo>
                  <a:pt x="28" y="29"/>
                </a:lnTo>
                <a:lnTo>
                  <a:pt x="30" y="33"/>
                </a:lnTo>
                <a:lnTo>
                  <a:pt x="32" y="37"/>
                </a:lnTo>
                <a:lnTo>
                  <a:pt x="33" y="43"/>
                </a:lnTo>
                <a:lnTo>
                  <a:pt x="35" y="47"/>
                </a:lnTo>
                <a:lnTo>
                  <a:pt x="36" y="51"/>
                </a:lnTo>
                <a:lnTo>
                  <a:pt x="36" y="56"/>
                </a:lnTo>
                <a:lnTo>
                  <a:pt x="38" y="60"/>
                </a:lnTo>
                <a:lnTo>
                  <a:pt x="38" y="64"/>
                </a:lnTo>
                <a:lnTo>
                  <a:pt x="38" y="6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6" name="Freeform 2052">
            <a:extLst>
              <a:ext uri="{FF2B5EF4-FFF2-40B4-BE49-F238E27FC236}">
                <a16:creationId xmlns:a16="http://schemas.microsoft.com/office/drawing/2014/main" id="{00000000-0008-0000-0000-0000040C0000}"/>
              </a:ext>
            </a:extLst>
          </xdr:cNvPr>
          <xdr:cNvSpPr>
            <a:spLocks/>
          </xdr:cNvSpPr>
        </xdr:nvSpPr>
        <xdr:spPr bwMode="auto">
          <a:xfrm>
            <a:off x="11027" y="8376"/>
            <a:ext cx="9" cy="7"/>
          </a:xfrm>
          <a:custGeom>
            <a:avLst/>
            <a:gdLst>
              <a:gd name="T0" fmla="*/ 0 w 27"/>
              <a:gd name="T1" fmla="*/ 0 h 20"/>
              <a:gd name="T2" fmla="*/ 7 w 27"/>
              <a:gd name="T3" fmla="*/ 7 h 20"/>
              <a:gd name="T4" fmla="*/ 17 w 27"/>
              <a:gd name="T5" fmla="*/ 13 h 20"/>
              <a:gd name="T6" fmla="*/ 27 w 27"/>
              <a:gd name="T7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7" h="20">
                <a:moveTo>
                  <a:pt x="0" y="0"/>
                </a:moveTo>
                <a:lnTo>
                  <a:pt x="7" y="7"/>
                </a:lnTo>
                <a:lnTo>
                  <a:pt x="17" y="13"/>
                </a:lnTo>
                <a:lnTo>
                  <a:pt x="27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7" name="Freeform 2053">
            <a:extLst>
              <a:ext uri="{FF2B5EF4-FFF2-40B4-BE49-F238E27FC236}">
                <a16:creationId xmlns:a16="http://schemas.microsoft.com/office/drawing/2014/main" id="{00000000-0008-0000-0000-0000050C0000}"/>
              </a:ext>
            </a:extLst>
          </xdr:cNvPr>
          <xdr:cNvSpPr>
            <a:spLocks/>
          </xdr:cNvSpPr>
        </xdr:nvSpPr>
        <xdr:spPr bwMode="auto">
          <a:xfrm>
            <a:off x="12209" y="9323"/>
            <a:ext cx="2" cy="3"/>
          </a:xfrm>
          <a:custGeom>
            <a:avLst/>
            <a:gdLst>
              <a:gd name="T0" fmla="*/ 6 w 6"/>
              <a:gd name="T1" fmla="*/ 8 h 8"/>
              <a:gd name="T2" fmla="*/ 3 w 6"/>
              <a:gd name="T3" fmla="*/ 5 h 8"/>
              <a:gd name="T4" fmla="*/ 0 w 6"/>
              <a:gd name="T5" fmla="*/ 0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8">
                <a:moveTo>
                  <a:pt x="6" y="8"/>
                </a:moveTo>
                <a:lnTo>
                  <a:pt x="3" y="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8" name="Freeform 2054">
            <a:extLst>
              <a:ext uri="{FF2B5EF4-FFF2-40B4-BE49-F238E27FC236}">
                <a16:creationId xmlns:a16="http://schemas.microsoft.com/office/drawing/2014/main" id="{00000000-0008-0000-0000-0000060C0000}"/>
              </a:ext>
            </a:extLst>
          </xdr:cNvPr>
          <xdr:cNvSpPr>
            <a:spLocks/>
          </xdr:cNvSpPr>
        </xdr:nvSpPr>
        <xdr:spPr bwMode="auto">
          <a:xfrm>
            <a:off x="12209" y="9325"/>
            <a:ext cx="1" cy="1"/>
          </a:xfrm>
          <a:custGeom>
            <a:avLst/>
            <a:gdLst>
              <a:gd name="T0" fmla="*/ 0 w 3"/>
              <a:gd name="T1" fmla="*/ 0 h 3"/>
              <a:gd name="T2" fmla="*/ 2 w 3"/>
              <a:gd name="T3" fmla="*/ 3 h 3"/>
              <a:gd name="T4" fmla="*/ 3 w 3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3">
                <a:moveTo>
                  <a:pt x="0" y="0"/>
                </a:moveTo>
                <a:lnTo>
                  <a:pt x="2" y="3"/>
                </a:lnTo>
                <a:lnTo>
                  <a:pt x="3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79" name="Freeform 2055">
            <a:extLst>
              <a:ext uri="{FF2B5EF4-FFF2-40B4-BE49-F238E27FC236}">
                <a16:creationId xmlns:a16="http://schemas.microsoft.com/office/drawing/2014/main" id="{00000000-0008-0000-0000-0000070C0000}"/>
              </a:ext>
            </a:extLst>
          </xdr:cNvPr>
          <xdr:cNvSpPr>
            <a:spLocks/>
          </xdr:cNvSpPr>
        </xdr:nvSpPr>
        <xdr:spPr bwMode="auto">
          <a:xfrm>
            <a:off x="12499" y="9323"/>
            <a:ext cx="1" cy="1"/>
          </a:xfrm>
          <a:custGeom>
            <a:avLst/>
            <a:gdLst>
              <a:gd name="T0" fmla="*/ 3 w 3"/>
              <a:gd name="T1" fmla="*/ 3 h 3"/>
              <a:gd name="T2" fmla="*/ 2 w 3"/>
              <a:gd name="T3" fmla="*/ 3 h 3"/>
              <a:gd name="T4" fmla="*/ 0 w 3"/>
              <a:gd name="T5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3">
                <a:moveTo>
                  <a:pt x="3" y="3"/>
                </a:moveTo>
                <a:lnTo>
                  <a:pt x="2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80" name="Line 2056">
            <a:extLst>
              <a:ext uri="{FF2B5EF4-FFF2-40B4-BE49-F238E27FC236}">
                <a16:creationId xmlns:a16="http://schemas.microsoft.com/office/drawing/2014/main" id="{00000000-0008-0000-0000-0000080C0000}"/>
              </a:ext>
            </a:extLst>
          </xdr:cNvPr>
          <xdr:cNvSpPr>
            <a:spLocks noChangeShapeType="1"/>
          </xdr:cNvSpPr>
        </xdr:nvSpPr>
        <xdr:spPr bwMode="auto">
          <a:xfrm>
            <a:off x="12516" y="931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1" name="Freeform 2057">
            <a:extLst>
              <a:ext uri="{FF2B5EF4-FFF2-40B4-BE49-F238E27FC236}">
                <a16:creationId xmlns:a16="http://schemas.microsoft.com/office/drawing/2014/main" id="{00000000-0008-0000-0000-0000090C0000}"/>
              </a:ext>
            </a:extLst>
          </xdr:cNvPr>
          <xdr:cNvSpPr>
            <a:spLocks/>
          </xdr:cNvSpPr>
        </xdr:nvSpPr>
        <xdr:spPr bwMode="auto">
          <a:xfrm>
            <a:off x="12528" y="9286"/>
            <a:ext cx="2" cy="8"/>
          </a:xfrm>
          <a:custGeom>
            <a:avLst/>
            <a:gdLst>
              <a:gd name="T0" fmla="*/ 0 w 5"/>
              <a:gd name="T1" fmla="*/ 0 h 24"/>
              <a:gd name="T2" fmla="*/ 4 w 5"/>
              <a:gd name="T3" fmla="*/ 10 h 24"/>
              <a:gd name="T4" fmla="*/ 5 w 5"/>
              <a:gd name="T5" fmla="*/ 22 h 24"/>
              <a:gd name="T6" fmla="*/ 5 w 5"/>
              <a:gd name="T7" fmla="*/ 24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" h="24">
                <a:moveTo>
                  <a:pt x="0" y="0"/>
                </a:moveTo>
                <a:lnTo>
                  <a:pt x="4" y="10"/>
                </a:lnTo>
                <a:lnTo>
                  <a:pt x="5" y="22"/>
                </a:lnTo>
                <a:lnTo>
                  <a:pt x="5" y="2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82" name="Freeform 2058">
            <a:extLst>
              <a:ext uri="{FF2B5EF4-FFF2-40B4-BE49-F238E27FC236}">
                <a16:creationId xmlns:a16="http://schemas.microsoft.com/office/drawing/2014/main" id="{00000000-0008-0000-0000-00000A0C0000}"/>
              </a:ext>
            </a:extLst>
          </xdr:cNvPr>
          <xdr:cNvSpPr>
            <a:spLocks/>
          </xdr:cNvSpPr>
        </xdr:nvSpPr>
        <xdr:spPr bwMode="auto">
          <a:xfrm>
            <a:off x="12526" y="9232"/>
            <a:ext cx="1" cy="4"/>
          </a:xfrm>
          <a:custGeom>
            <a:avLst/>
            <a:gdLst>
              <a:gd name="T0" fmla="*/ 3 w 3"/>
              <a:gd name="T1" fmla="*/ 11 h 11"/>
              <a:gd name="T2" fmla="*/ 1 w 3"/>
              <a:gd name="T3" fmla="*/ 5 h 11"/>
              <a:gd name="T4" fmla="*/ 0 w 3"/>
              <a:gd name="T5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1">
                <a:moveTo>
                  <a:pt x="3" y="11"/>
                </a:moveTo>
                <a:lnTo>
                  <a:pt x="1" y="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83" name="Line 2059">
            <a:extLst>
              <a:ext uri="{FF2B5EF4-FFF2-40B4-BE49-F238E27FC236}">
                <a16:creationId xmlns:a16="http://schemas.microsoft.com/office/drawing/2014/main" id="{00000000-0008-0000-0000-00000B0C0000}"/>
              </a:ext>
            </a:extLst>
          </xdr:cNvPr>
          <xdr:cNvSpPr>
            <a:spLocks noChangeShapeType="1"/>
          </xdr:cNvSpPr>
        </xdr:nvSpPr>
        <xdr:spPr bwMode="auto">
          <a:xfrm>
            <a:off x="12554" y="925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4" name="Line 2060">
            <a:extLst>
              <a:ext uri="{FF2B5EF4-FFF2-40B4-BE49-F238E27FC236}">
                <a16:creationId xmlns:a16="http://schemas.microsoft.com/office/drawing/2014/main" id="{00000000-0008-0000-0000-00000C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715" y="9162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5" name="Freeform 2061">
            <a:extLst>
              <a:ext uri="{FF2B5EF4-FFF2-40B4-BE49-F238E27FC236}">
                <a16:creationId xmlns:a16="http://schemas.microsoft.com/office/drawing/2014/main" id="{00000000-0008-0000-0000-00000D0C0000}"/>
              </a:ext>
            </a:extLst>
          </xdr:cNvPr>
          <xdr:cNvSpPr>
            <a:spLocks/>
          </xdr:cNvSpPr>
        </xdr:nvSpPr>
        <xdr:spPr bwMode="auto">
          <a:xfrm>
            <a:off x="12745" y="9199"/>
            <a:ext cx="1" cy="2"/>
          </a:xfrm>
          <a:custGeom>
            <a:avLst/>
            <a:gdLst>
              <a:gd name="T0" fmla="*/ 5 h 5"/>
              <a:gd name="T1" fmla="*/ 3 h 5"/>
              <a:gd name="T2" fmla="*/ 2 h 5"/>
              <a:gd name="T3" fmla="*/ 0 h 5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5">
                <a:moveTo>
                  <a:pt x="0" y="5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86" name="Line 2062">
            <a:extLst>
              <a:ext uri="{FF2B5EF4-FFF2-40B4-BE49-F238E27FC236}">
                <a16:creationId xmlns:a16="http://schemas.microsoft.com/office/drawing/2014/main" id="{00000000-0008-0000-0000-00000E0C0000}"/>
              </a:ext>
            </a:extLst>
          </xdr:cNvPr>
          <xdr:cNvSpPr>
            <a:spLocks noChangeShapeType="1"/>
          </xdr:cNvSpPr>
        </xdr:nvSpPr>
        <xdr:spPr bwMode="auto">
          <a:xfrm>
            <a:off x="12780" y="9231"/>
            <a:ext cx="1" cy="23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7" name="Line 2063">
            <a:extLst>
              <a:ext uri="{FF2B5EF4-FFF2-40B4-BE49-F238E27FC236}">
                <a16:creationId xmlns:a16="http://schemas.microsoft.com/office/drawing/2014/main" id="{00000000-0008-0000-0000-00000F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780" y="11558"/>
            <a:ext cx="1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8" name="Line 2064">
            <a:extLst>
              <a:ext uri="{FF2B5EF4-FFF2-40B4-BE49-F238E27FC236}">
                <a16:creationId xmlns:a16="http://schemas.microsoft.com/office/drawing/2014/main" id="{00000000-0008-0000-0000-000010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780" y="9222"/>
            <a:ext cx="1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89" name="Freeform 2065">
            <a:extLst>
              <a:ext uri="{FF2B5EF4-FFF2-40B4-BE49-F238E27FC236}">
                <a16:creationId xmlns:a16="http://schemas.microsoft.com/office/drawing/2014/main" id="{00000000-0008-0000-0000-0000110C0000}"/>
              </a:ext>
            </a:extLst>
          </xdr:cNvPr>
          <xdr:cNvSpPr>
            <a:spLocks/>
          </xdr:cNvSpPr>
        </xdr:nvSpPr>
        <xdr:spPr bwMode="auto">
          <a:xfrm>
            <a:off x="12209" y="11646"/>
            <a:ext cx="6" cy="7"/>
          </a:xfrm>
          <a:custGeom>
            <a:avLst/>
            <a:gdLst>
              <a:gd name="T0" fmla="*/ 0 w 17"/>
              <a:gd name="T1" fmla="*/ 22 h 22"/>
              <a:gd name="T2" fmla="*/ 2 w 17"/>
              <a:gd name="T3" fmla="*/ 17 h 22"/>
              <a:gd name="T4" fmla="*/ 5 w 17"/>
              <a:gd name="T5" fmla="*/ 13 h 22"/>
              <a:gd name="T6" fmla="*/ 7 w 17"/>
              <a:gd name="T7" fmla="*/ 9 h 22"/>
              <a:gd name="T8" fmla="*/ 10 w 17"/>
              <a:gd name="T9" fmla="*/ 6 h 22"/>
              <a:gd name="T10" fmla="*/ 15 w 17"/>
              <a:gd name="T11" fmla="*/ 3 h 22"/>
              <a:gd name="T12" fmla="*/ 17 w 17"/>
              <a:gd name="T13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7" h="22">
                <a:moveTo>
                  <a:pt x="0" y="22"/>
                </a:moveTo>
                <a:lnTo>
                  <a:pt x="2" y="17"/>
                </a:lnTo>
                <a:lnTo>
                  <a:pt x="5" y="13"/>
                </a:lnTo>
                <a:lnTo>
                  <a:pt x="7" y="9"/>
                </a:lnTo>
                <a:lnTo>
                  <a:pt x="10" y="6"/>
                </a:lnTo>
                <a:lnTo>
                  <a:pt x="15" y="3"/>
                </a:lnTo>
                <a:lnTo>
                  <a:pt x="1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90" name="Freeform 2066">
            <a:extLst>
              <a:ext uri="{FF2B5EF4-FFF2-40B4-BE49-F238E27FC236}">
                <a16:creationId xmlns:a16="http://schemas.microsoft.com/office/drawing/2014/main" id="{00000000-0008-0000-0000-0000120C0000}"/>
              </a:ext>
            </a:extLst>
          </xdr:cNvPr>
          <xdr:cNvSpPr>
            <a:spLocks/>
          </xdr:cNvSpPr>
        </xdr:nvSpPr>
        <xdr:spPr bwMode="auto">
          <a:xfrm>
            <a:off x="12606" y="9187"/>
            <a:ext cx="5" cy="1"/>
          </a:xfrm>
          <a:custGeom>
            <a:avLst/>
            <a:gdLst>
              <a:gd name="T0" fmla="*/ 0 w 15"/>
              <a:gd name="T1" fmla="*/ 8 w 15"/>
              <a:gd name="T2" fmla="*/ 15 w 15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15">
                <a:moveTo>
                  <a:pt x="0" y="0"/>
                </a:moveTo>
                <a:lnTo>
                  <a:pt x="8" y="0"/>
                </a:lnTo>
                <a:lnTo>
                  <a:pt x="1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91" name="Freeform 2067">
            <a:extLst>
              <a:ext uri="{FF2B5EF4-FFF2-40B4-BE49-F238E27FC236}">
                <a16:creationId xmlns:a16="http://schemas.microsoft.com/office/drawing/2014/main" id="{00000000-0008-0000-0000-0000130C0000}"/>
              </a:ext>
            </a:extLst>
          </xdr:cNvPr>
          <xdr:cNvSpPr>
            <a:spLocks/>
          </xdr:cNvSpPr>
        </xdr:nvSpPr>
        <xdr:spPr bwMode="auto">
          <a:xfrm>
            <a:off x="12777" y="9222"/>
            <a:ext cx="3" cy="3"/>
          </a:xfrm>
          <a:custGeom>
            <a:avLst/>
            <a:gdLst>
              <a:gd name="T0" fmla="*/ 0 w 9"/>
              <a:gd name="T1" fmla="*/ 7 h 7"/>
              <a:gd name="T2" fmla="*/ 3 w 9"/>
              <a:gd name="T3" fmla="*/ 7 h 7"/>
              <a:gd name="T4" fmla="*/ 6 w 9"/>
              <a:gd name="T5" fmla="*/ 6 h 7"/>
              <a:gd name="T6" fmla="*/ 7 w 9"/>
              <a:gd name="T7" fmla="*/ 4 h 7"/>
              <a:gd name="T8" fmla="*/ 9 w 9"/>
              <a:gd name="T9" fmla="*/ 3 h 7"/>
              <a:gd name="T10" fmla="*/ 9 w 9"/>
              <a:gd name="T11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9" h="7">
                <a:moveTo>
                  <a:pt x="0" y="7"/>
                </a:moveTo>
                <a:lnTo>
                  <a:pt x="3" y="7"/>
                </a:lnTo>
                <a:lnTo>
                  <a:pt x="6" y="6"/>
                </a:lnTo>
                <a:lnTo>
                  <a:pt x="7" y="4"/>
                </a:lnTo>
                <a:lnTo>
                  <a:pt x="9" y="3"/>
                </a:lnTo>
                <a:lnTo>
                  <a:pt x="9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92" name="Freeform 2068">
            <a:extLst>
              <a:ext uri="{FF2B5EF4-FFF2-40B4-BE49-F238E27FC236}">
                <a16:creationId xmlns:a16="http://schemas.microsoft.com/office/drawing/2014/main" id="{00000000-0008-0000-0000-0000140C0000}"/>
              </a:ext>
            </a:extLst>
          </xdr:cNvPr>
          <xdr:cNvSpPr>
            <a:spLocks/>
          </xdr:cNvSpPr>
        </xdr:nvSpPr>
        <xdr:spPr bwMode="auto">
          <a:xfrm>
            <a:off x="12570" y="9263"/>
            <a:ext cx="12" cy="1"/>
          </a:xfrm>
          <a:custGeom>
            <a:avLst/>
            <a:gdLst>
              <a:gd name="T0" fmla="*/ 36 w 36"/>
              <a:gd name="T1" fmla="*/ 5 h 5"/>
              <a:gd name="T2" fmla="*/ 27 w 36"/>
              <a:gd name="T3" fmla="*/ 3 h 5"/>
              <a:gd name="T4" fmla="*/ 17 w 36"/>
              <a:gd name="T5" fmla="*/ 3 h 5"/>
              <a:gd name="T6" fmla="*/ 9 w 36"/>
              <a:gd name="T7" fmla="*/ 2 h 5"/>
              <a:gd name="T8" fmla="*/ 0 w 36"/>
              <a:gd name="T9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6" h="5">
                <a:moveTo>
                  <a:pt x="36" y="5"/>
                </a:moveTo>
                <a:lnTo>
                  <a:pt x="27" y="3"/>
                </a:lnTo>
                <a:lnTo>
                  <a:pt x="17" y="3"/>
                </a:lnTo>
                <a:lnTo>
                  <a:pt x="9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93" name="Line 2069">
            <a:extLst>
              <a:ext uri="{FF2B5EF4-FFF2-40B4-BE49-F238E27FC236}">
                <a16:creationId xmlns:a16="http://schemas.microsoft.com/office/drawing/2014/main" id="{00000000-0008-0000-0000-000015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211" y="9326"/>
            <a:ext cx="4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4" name="Freeform 2070">
            <a:extLst>
              <a:ext uri="{FF2B5EF4-FFF2-40B4-BE49-F238E27FC236}">
                <a16:creationId xmlns:a16="http://schemas.microsoft.com/office/drawing/2014/main" id="{00000000-0008-0000-0000-0000160C0000}"/>
              </a:ext>
            </a:extLst>
          </xdr:cNvPr>
          <xdr:cNvSpPr>
            <a:spLocks/>
          </xdr:cNvSpPr>
        </xdr:nvSpPr>
        <xdr:spPr bwMode="auto">
          <a:xfrm>
            <a:off x="12565" y="9261"/>
            <a:ext cx="5" cy="2"/>
          </a:xfrm>
          <a:custGeom>
            <a:avLst/>
            <a:gdLst>
              <a:gd name="T0" fmla="*/ 13 w 13"/>
              <a:gd name="T1" fmla="*/ 4 h 4"/>
              <a:gd name="T2" fmla="*/ 10 w 13"/>
              <a:gd name="T3" fmla="*/ 4 h 4"/>
              <a:gd name="T4" fmla="*/ 9 w 13"/>
              <a:gd name="T5" fmla="*/ 4 h 4"/>
              <a:gd name="T6" fmla="*/ 7 w 13"/>
              <a:gd name="T7" fmla="*/ 3 h 4"/>
              <a:gd name="T8" fmla="*/ 6 w 13"/>
              <a:gd name="T9" fmla="*/ 3 h 4"/>
              <a:gd name="T10" fmla="*/ 5 w 13"/>
              <a:gd name="T11" fmla="*/ 3 h 4"/>
              <a:gd name="T12" fmla="*/ 3 w 13"/>
              <a:gd name="T13" fmla="*/ 1 h 4"/>
              <a:gd name="T14" fmla="*/ 2 w 13"/>
              <a:gd name="T15" fmla="*/ 1 h 4"/>
              <a:gd name="T16" fmla="*/ 0 w 13"/>
              <a:gd name="T17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" h="4">
                <a:moveTo>
                  <a:pt x="13" y="4"/>
                </a:moveTo>
                <a:lnTo>
                  <a:pt x="10" y="4"/>
                </a:lnTo>
                <a:lnTo>
                  <a:pt x="9" y="4"/>
                </a:lnTo>
                <a:lnTo>
                  <a:pt x="7" y="3"/>
                </a:lnTo>
                <a:lnTo>
                  <a:pt x="6" y="3"/>
                </a:lnTo>
                <a:lnTo>
                  <a:pt x="5" y="3"/>
                </a:lnTo>
                <a:lnTo>
                  <a:pt x="3" y="1"/>
                </a:lnTo>
                <a:lnTo>
                  <a:pt x="2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95" name="Freeform 2071">
            <a:extLst>
              <a:ext uri="{FF2B5EF4-FFF2-40B4-BE49-F238E27FC236}">
                <a16:creationId xmlns:a16="http://schemas.microsoft.com/office/drawing/2014/main" id="{00000000-0008-0000-0000-0000170C0000}"/>
              </a:ext>
            </a:extLst>
          </xdr:cNvPr>
          <xdr:cNvSpPr>
            <a:spLocks/>
          </xdr:cNvSpPr>
        </xdr:nvSpPr>
        <xdr:spPr bwMode="auto">
          <a:xfrm>
            <a:off x="12566" y="9257"/>
            <a:ext cx="47" cy="4"/>
          </a:xfrm>
          <a:custGeom>
            <a:avLst/>
            <a:gdLst>
              <a:gd name="T0" fmla="*/ 0 w 141"/>
              <a:gd name="T1" fmla="*/ 7 h 13"/>
              <a:gd name="T2" fmla="*/ 8 w 141"/>
              <a:gd name="T3" fmla="*/ 8 h 13"/>
              <a:gd name="T4" fmla="*/ 15 w 141"/>
              <a:gd name="T5" fmla="*/ 10 h 13"/>
              <a:gd name="T6" fmla="*/ 23 w 141"/>
              <a:gd name="T7" fmla="*/ 11 h 13"/>
              <a:gd name="T8" fmla="*/ 30 w 141"/>
              <a:gd name="T9" fmla="*/ 11 h 13"/>
              <a:gd name="T10" fmla="*/ 38 w 141"/>
              <a:gd name="T11" fmla="*/ 13 h 13"/>
              <a:gd name="T12" fmla="*/ 45 w 141"/>
              <a:gd name="T13" fmla="*/ 13 h 13"/>
              <a:gd name="T14" fmla="*/ 53 w 141"/>
              <a:gd name="T15" fmla="*/ 13 h 13"/>
              <a:gd name="T16" fmla="*/ 61 w 141"/>
              <a:gd name="T17" fmla="*/ 13 h 13"/>
              <a:gd name="T18" fmla="*/ 68 w 141"/>
              <a:gd name="T19" fmla="*/ 13 h 13"/>
              <a:gd name="T20" fmla="*/ 75 w 141"/>
              <a:gd name="T21" fmla="*/ 13 h 13"/>
              <a:gd name="T22" fmla="*/ 84 w 141"/>
              <a:gd name="T23" fmla="*/ 11 h 13"/>
              <a:gd name="T24" fmla="*/ 91 w 141"/>
              <a:gd name="T25" fmla="*/ 11 h 13"/>
              <a:gd name="T26" fmla="*/ 98 w 141"/>
              <a:gd name="T27" fmla="*/ 10 h 13"/>
              <a:gd name="T28" fmla="*/ 107 w 141"/>
              <a:gd name="T29" fmla="*/ 8 h 13"/>
              <a:gd name="T30" fmla="*/ 114 w 141"/>
              <a:gd name="T31" fmla="*/ 7 h 13"/>
              <a:gd name="T32" fmla="*/ 121 w 141"/>
              <a:gd name="T33" fmla="*/ 5 h 13"/>
              <a:gd name="T34" fmla="*/ 128 w 141"/>
              <a:gd name="T35" fmla="*/ 4 h 13"/>
              <a:gd name="T36" fmla="*/ 135 w 141"/>
              <a:gd name="T37" fmla="*/ 3 h 13"/>
              <a:gd name="T38" fmla="*/ 141 w 141"/>
              <a:gd name="T39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41" h="13">
                <a:moveTo>
                  <a:pt x="0" y="7"/>
                </a:moveTo>
                <a:lnTo>
                  <a:pt x="8" y="8"/>
                </a:lnTo>
                <a:lnTo>
                  <a:pt x="15" y="10"/>
                </a:lnTo>
                <a:lnTo>
                  <a:pt x="23" y="11"/>
                </a:lnTo>
                <a:lnTo>
                  <a:pt x="30" y="11"/>
                </a:lnTo>
                <a:lnTo>
                  <a:pt x="38" y="13"/>
                </a:lnTo>
                <a:lnTo>
                  <a:pt x="45" y="13"/>
                </a:lnTo>
                <a:lnTo>
                  <a:pt x="53" y="13"/>
                </a:lnTo>
                <a:lnTo>
                  <a:pt x="61" y="13"/>
                </a:lnTo>
                <a:lnTo>
                  <a:pt x="68" y="13"/>
                </a:lnTo>
                <a:lnTo>
                  <a:pt x="75" y="13"/>
                </a:lnTo>
                <a:lnTo>
                  <a:pt x="84" y="11"/>
                </a:lnTo>
                <a:lnTo>
                  <a:pt x="91" y="11"/>
                </a:lnTo>
                <a:lnTo>
                  <a:pt x="98" y="10"/>
                </a:lnTo>
                <a:lnTo>
                  <a:pt x="107" y="8"/>
                </a:lnTo>
                <a:lnTo>
                  <a:pt x="114" y="7"/>
                </a:lnTo>
                <a:lnTo>
                  <a:pt x="121" y="5"/>
                </a:lnTo>
                <a:lnTo>
                  <a:pt x="128" y="4"/>
                </a:lnTo>
                <a:lnTo>
                  <a:pt x="135" y="3"/>
                </a:lnTo>
                <a:lnTo>
                  <a:pt x="14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96" name="Freeform 2072">
            <a:extLst>
              <a:ext uri="{FF2B5EF4-FFF2-40B4-BE49-F238E27FC236}">
                <a16:creationId xmlns:a16="http://schemas.microsoft.com/office/drawing/2014/main" id="{00000000-0008-0000-0000-0000180C0000}"/>
              </a:ext>
            </a:extLst>
          </xdr:cNvPr>
          <xdr:cNvSpPr>
            <a:spLocks/>
          </xdr:cNvSpPr>
        </xdr:nvSpPr>
        <xdr:spPr bwMode="auto">
          <a:xfrm>
            <a:off x="12519" y="9313"/>
            <a:ext cx="1" cy="1"/>
          </a:xfrm>
          <a:custGeom>
            <a:avLst/>
            <a:gdLst>
              <a:gd name="T0" fmla="*/ 3 w 3"/>
              <a:gd name="T1" fmla="*/ 1 w 3"/>
              <a:gd name="T2" fmla="*/ 0 w 3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3">
                <a:moveTo>
                  <a:pt x="3" y="0"/>
                </a:move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97" name="Line 2073">
            <a:extLst>
              <a:ext uri="{FF2B5EF4-FFF2-40B4-BE49-F238E27FC236}">
                <a16:creationId xmlns:a16="http://schemas.microsoft.com/office/drawing/2014/main" id="{00000000-0008-0000-0000-0000190C0000}"/>
              </a:ext>
            </a:extLst>
          </xdr:cNvPr>
          <xdr:cNvSpPr>
            <a:spLocks noChangeShapeType="1"/>
          </xdr:cNvSpPr>
        </xdr:nvSpPr>
        <xdr:spPr bwMode="auto">
          <a:xfrm>
            <a:off x="12490" y="937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098" name="Freeform 2074">
            <a:extLst>
              <a:ext uri="{FF2B5EF4-FFF2-40B4-BE49-F238E27FC236}">
                <a16:creationId xmlns:a16="http://schemas.microsoft.com/office/drawing/2014/main" id="{00000000-0008-0000-0000-00001A0C0000}"/>
              </a:ext>
            </a:extLst>
          </xdr:cNvPr>
          <xdr:cNvSpPr>
            <a:spLocks/>
          </xdr:cNvSpPr>
        </xdr:nvSpPr>
        <xdr:spPr bwMode="auto">
          <a:xfrm>
            <a:off x="12277" y="9274"/>
            <a:ext cx="213" cy="102"/>
          </a:xfrm>
          <a:custGeom>
            <a:avLst/>
            <a:gdLst>
              <a:gd name="T0" fmla="*/ 0 w 638"/>
              <a:gd name="T1" fmla="*/ 0 h 305"/>
              <a:gd name="T2" fmla="*/ 123 w 638"/>
              <a:gd name="T3" fmla="*/ 64 h 305"/>
              <a:gd name="T4" fmla="*/ 247 w 638"/>
              <a:gd name="T5" fmla="*/ 126 h 305"/>
              <a:gd name="T6" fmla="*/ 376 w 638"/>
              <a:gd name="T7" fmla="*/ 188 h 305"/>
              <a:gd name="T8" fmla="*/ 506 w 638"/>
              <a:gd name="T9" fmla="*/ 246 h 305"/>
              <a:gd name="T10" fmla="*/ 638 w 638"/>
              <a:gd name="T11" fmla="*/ 305 h 30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38" h="305">
                <a:moveTo>
                  <a:pt x="0" y="0"/>
                </a:moveTo>
                <a:lnTo>
                  <a:pt x="123" y="64"/>
                </a:lnTo>
                <a:lnTo>
                  <a:pt x="247" y="126"/>
                </a:lnTo>
                <a:lnTo>
                  <a:pt x="376" y="188"/>
                </a:lnTo>
                <a:lnTo>
                  <a:pt x="506" y="246"/>
                </a:lnTo>
                <a:lnTo>
                  <a:pt x="638" y="30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099" name="Freeform 2075">
            <a:extLst>
              <a:ext uri="{FF2B5EF4-FFF2-40B4-BE49-F238E27FC236}">
                <a16:creationId xmlns:a16="http://schemas.microsoft.com/office/drawing/2014/main" id="{00000000-0008-0000-0000-00001B0C0000}"/>
              </a:ext>
            </a:extLst>
          </xdr:cNvPr>
          <xdr:cNvSpPr>
            <a:spLocks/>
          </xdr:cNvSpPr>
        </xdr:nvSpPr>
        <xdr:spPr bwMode="auto">
          <a:xfrm>
            <a:off x="12234" y="9251"/>
            <a:ext cx="43" cy="23"/>
          </a:xfrm>
          <a:custGeom>
            <a:avLst/>
            <a:gdLst>
              <a:gd name="T0" fmla="*/ 130 w 130"/>
              <a:gd name="T1" fmla="*/ 70 h 70"/>
              <a:gd name="T2" fmla="*/ 8 w 130"/>
              <a:gd name="T3" fmla="*/ 3 h 70"/>
              <a:gd name="T4" fmla="*/ 6 w 130"/>
              <a:gd name="T5" fmla="*/ 1 h 70"/>
              <a:gd name="T6" fmla="*/ 3 w 130"/>
              <a:gd name="T7" fmla="*/ 0 h 70"/>
              <a:gd name="T8" fmla="*/ 0 w 130"/>
              <a:gd name="T9" fmla="*/ 0 h 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0" h="70">
                <a:moveTo>
                  <a:pt x="130" y="70"/>
                </a:moveTo>
                <a:lnTo>
                  <a:pt x="8" y="3"/>
                </a:lnTo>
                <a:lnTo>
                  <a:pt x="6" y="1"/>
                </a:lnTo>
                <a:lnTo>
                  <a:pt x="3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00" name="Line 2076">
            <a:extLst>
              <a:ext uri="{FF2B5EF4-FFF2-40B4-BE49-F238E27FC236}">
                <a16:creationId xmlns:a16="http://schemas.microsoft.com/office/drawing/2014/main" id="{00000000-0008-0000-0000-00001C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785" y="8342"/>
            <a:ext cx="1751" cy="101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01" name="Freeform 2077">
            <a:extLst>
              <a:ext uri="{FF2B5EF4-FFF2-40B4-BE49-F238E27FC236}">
                <a16:creationId xmlns:a16="http://schemas.microsoft.com/office/drawing/2014/main" id="{00000000-0008-0000-0000-00001D0C0000}"/>
              </a:ext>
            </a:extLst>
          </xdr:cNvPr>
          <xdr:cNvSpPr>
            <a:spLocks/>
          </xdr:cNvSpPr>
        </xdr:nvSpPr>
        <xdr:spPr bwMode="auto">
          <a:xfrm>
            <a:off x="12538" y="9353"/>
            <a:ext cx="5" cy="5"/>
          </a:xfrm>
          <a:custGeom>
            <a:avLst/>
            <a:gdLst>
              <a:gd name="T0" fmla="*/ 0 w 15"/>
              <a:gd name="T1" fmla="*/ 0 h 14"/>
              <a:gd name="T2" fmla="*/ 4 w 15"/>
              <a:gd name="T3" fmla="*/ 3 h 14"/>
              <a:gd name="T4" fmla="*/ 8 w 15"/>
              <a:gd name="T5" fmla="*/ 6 h 14"/>
              <a:gd name="T6" fmla="*/ 11 w 15"/>
              <a:gd name="T7" fmla="*/ 10 h 14"/>
              <a:gd name="T8" fmla="*/ 15 w 15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5" h="14">
                <a:moveTo>
                  <a:pt x="0" y="0"/>
                </a:moveTo>
                <a:lnTo>
                  <a:pt x="4" y="3"/>
                </a:lnTo>
                <a:lnTo>
                  <a:pt x="8" y="6"/>
                </a:lnTo>
                <a:lnTo>
                  <a:pt x="11" y="10"/>
                </a:lnTo>
                <a:lnTo>
                  <a:pt x="15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02" name="Freeform 2078">
            <a:extLst>
              <a:ext uri="{FF2B5EF4-FFF2-40B4-BE49-F238E27FC236}">
                <a16:creationId xmlns:a16="http://schemas.microsoft.com/office/drawing/2014/main" id="{00000000-0008-0000-0000-00001E0C0000}"/>
              </a:ext>
            </a:extLst>
          </xdr:cNvPr>
          <xdr:cNvSpPr>
            <a:spLocks/>
          </xdr:cNvSpPr>
        </xdr:nvSpPr>
        <xdr:spPr bwMode="auto">
          <a:xfrm>
            <a:off x="10741" y="8367"/>
            <a:ext cx="215" cy="146"/>
          </a:xfrm>
          <a:custGeom>
            <a:avLst/>
            <a:gdLst>
              <a:gd name="T0" fmla="*/ 645 w 645"/>
              <a:gd name="T1" fmla="*/ 438 h 438"/>
              <a:gd name="T2" fmla="*/ 528 w 645"/>
              <a:gd name="T3" fmla="*/ 368 h 438"/>
              <a:gd name="T4" fmla="*/ 416 w 645"/>
              <a:gd name="T5" fmla="*/ 297 h 438"/>
              <a:gd name="T6" fmla="*/ 308 w 645"/>
              <a:gd name="T7" fmla="*/ 225 h 438"/>
              <a:gd name="T8" fmla="*/ 202 w 645"/>
              <a:gd name="T9" fmla="*/ 151 h 438"/>
              <a:gd name="T10" fmla="*/ 100 w 645"/>
              <a:gd name="T11" fmla="*/ 76 h 438"/>
              <a:gd name="T12" fmla="*/ 0 w 645"/>
              <a:gd name="T13" fmla="*/ 0 h 4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5" h="438">
                <a:moveTo>
                  <a:pt x="645" y="438"/>
                </a:moveTo>
                <a:lnTo>
                  <a:pt x="528" y="368"/>
                </a:lnTo>
                <a:lnTo>
                  <a:pt x="416" y="297"/>
                </a:lnTo>
                <a:lnTo>
                  <a:pt x="308" y="225"/>
                </a:lnTo>
                <a:lnTo>
                  <a:pt x="202" y="151"/>
                </a:lnTo>
                <a:lnTo>
                  <a:pt x="100" y="7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03" name="Freeform 2079">
            <a:extLst>
              <a:ext uri="{FF2B5EF4-FFF2-40B4-BE49-F238E27FC236}">
                <a16:creationId xmlns:a16="http://schemas.microsoft.com/office/drawing/2014/main" id="{00000000-0008-0000-0000-00001F0C0000}"/>
              </a:ext>
            </a:extLst>
          </xdr:cNvPr>
          <xdr:cNvSpPr>
            <a:spLocks/>
          </xdr:cNvSpPr>
        </xdr:nvSpPr>
        <xdr:spPr bwMode="auto">
          <a:xfrm>
            <a:off x="10956" y="8513"/>
            <a:ext cx="2" cy="2"/>
          </a:xfrm>
          <a:custGeom>
            <a:avLst/>
            <a:gdLst>
              <a:gd name="T0" fmla="*/ 0 w 5"/>
              <a:gd name="T1" fmla="*/ 0 h 4"/>
              <a:gd name="T2" fmla="*/ 1 w 5"/>
              <a:gd name="T3" fmla="*/ 1 h 4"/>
              <a:gd name="T4" fmla="*/ 4 w 5"/>
              <a:gd name="T5" fmla="*/ 3 h 4"/>
              <a:gd name="T6" fmla="*/ 5 w 5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" h="4">
                <a:moveTo>
                  <a:pt x="0" y="0"/>
                </a:moveTo>
                <a:lnTo>
                  <a:pt x="1" y="1"/>
                </a:lnTo>
                <a:lnTo>
                  <a:pt x="4" y="3"/>
                </a:lnTo>
                <a:lnTo>
                  <a:pt x="5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04" name="Freeform 2080">
            <a:extLst>
              <a:ext uri="{FF2B5EF4-FFF2-40B4-BE49-F238E27FC236}">
                <a16:creationId xmlns:a16="http://schemas.microsoft.com/office/drawing/2014/main" id="{00000000-0008-0000-0000-0000200C0000}"/>
              </a:ext>
            </a:extLst>
          </xdr:cNvPr>
          <xdr:cNvSpPr>
            <a:spLocks/>
          </xdr:cNvSpPr>
        </xdr:nvSpPr>
        <xdr:spPr bwMode="auto">
          <a:xfrm>
            <a:off x="11034" y="8380"/>
            <a:ext cx="5" cy="3"/>
          </a:xfrm>
          <a:custGeom>
            <a:avLst/>
            <a:gdLst>
              <a:gd name="T0" fmla="*/ 0 w 16"/>
              <a:gd name="T1" fmla="*/ 0 h 10"/>
              <a:gd name="T2" fmla="*/ 6 w 16"/>
              <a:gd name="T3" fmla="*/ 4 h 10"/>
              <a:gd name="T4" fmla="*/ 10 w 16"/>
              <a:gd name="T5" fmla="*/ 7 h 10"/>
              <a:gd name="T6" fmla="*/ 16 w 16"/>
              <a:gd name="T7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0"/>
                </a:moveTo>
                <a:lnTo>
                  <a:pt x="6" y="4"/>
                </a:lnTo>
                <a:lnTo>
                  <a:pt x="10" y="7"/>
                </a:lnTo>
                <a:lnTo>
                  <a:pt x="16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05" name="Freeform 2081">
            <a:extLst>
              <a:ext uri="{FF2B5EF4-FFF2-40B4-BE49-F238E27FC236}">
                <a16:creationId xmlns:a16="http://schemas.microsoft.com/office/drawing/2014/main" id="{00000000-0008-0000-0000-0000210C0000}"/>
              </a:ext>
            </a:extLst>
          </xdr:cNvPr>
          <xdr:cNvSpPr>
            <a:spLocks/>
          </xdr:cNvSpPr>
        </xdr:nvSpPr>
        <xdr:spPr bwMode="auto">
          <a:xfrm>
            <a:off x="11021" y="8370"/>
            <a:ext cx="1" cy="1"/>
          </a:xfrm>
          <a:custGeom>
            <a:avLst/>
            <a:gdLst>
              <a:gd name="T0" fmla="*/ 3 w 3"/>
              <a:gd name="T1" fmla="*/ 2 h 2"/>
              <a:gd name="T2" fmla="*/ 2 w 3"/>
              <a:gd name="T3" fmla="*/ 2 h 2"/>
              <a:gd name="T4" fmla="*/ 2 w 3"/>
              <a:gd name="T5" fmla="*/ 1 h 2"/>
              <a:gd name="T6" fmla="*/ 0 w 3"/>
              <a:gd name="T7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2">
                <a:moveTo>
                  <a:pt x="3" y="2"/>
                </a:moveTo>
                <a:lnTo>
                  <a:pt x="2" y="2"/>
                </a:lnTo>
                <a:lnTo>
                  <a:pt x="2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06" name="Freeform 2082">
            <a:extLst>
              <a:ext uri="{FF2B5EF4-FFF2-40B4-BE49-F238E27FC236}">
                <a16:creationId xmlns:a16="http://schemas.microsoft.com/office/drawing/2014/main" id="{00000000-0008-0000-0000-0000220C0000}"/>
              </a:ext>
            </a:extLst>
          </xdr:cNvPr>
          <xdr:cNvSpPr>
            <a:spLocks/>
          </xdr:cNvSpPr>
        </xdr:nvSpPr>
        <xdr:spPr bwMode="auto">
          <a:xfrm>
            <a:off x="12490" y="9376"/>
            <a:ext cx="37" cy="19"/>
          </a:xfrm>
          <a:custGeom>
            <a:avLst/>
            <a:gdLst>
              <a:gd name="T0" fmla="*/ 0 w 110"/>
              <a:gd name="T1" fmla="*/ 0 h 58"/>
              <a:gd name="T2" fmla="*/ 11 w 110"/>
              <a:gd name="T3" fmla="*/ 14 h 58"/>
              <a:gd name="T4" fmla="*/ 23 w 110"/>
              <a:gd name="T5" fmla="*/ 27 h 58"/>
              <a:gd name="T6" fmla="*/ 35 w 110"/>
              <a:gd name="T7" fmla="*/ 37 h 58"/>
              <a:gd name="T8" fmla="*/ 47 w 110"/>
              <a:gd name="T9" fmla="*/ 45 h 58"/>
              <a:gd name="T10" fmla="*/ 60 w 110"/>
              <a:gd name="T11" fmla="*/ 52 h 58"/>
              <a:gd name="T12" fmla="*/ 71 w 110"/>
              <a:gd name="T13" fmla="*/ 57 h 58"/>
              <a:gd name="T14" fmla="*/ 81 w 110"/>
              <a:gd name="T15" fmla="*/ 58 h 58"/>
              <a:gd name="T16" fmla="*/ 93 w 110"/>
              <a:gd name="T17" fmla="*/ 58 h 58"/>
              <a:gd name="T18" fmla="*/ 101 w 110"/>
              <a:gd name="T19" fmla="*/ 57 h 58"/>
              <a:gd name="T20" fmla="*/ 110 w 110"/>
              <a:gd name="T21" fmla="*/ 52 h 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10" h="58">
                <a:moveTo>
                  <a:pt x="0" y="0"/>
                </a:moveTo>
                <a:lnTo>
                  <a:pt x="11" y="14"/>
                </a:lnTo>
                <a:lnTo>
                  <a:pt x="23" y="27"/>
                </a:lnTo>
                <a:lnTo>
                  <a:pt x="35" y="37"/>
                </a:lnTo>
                <a:lnTo>
                  <a:pt x="47" y="45"/>
                </a:lnTo>
                <a:lnTo>
                  <a:pt x="60" y="52"/>
                </a:lnTo>
                <a:lnTo>
                  <a:pt x="71" y="57"/>
                </a:lnTo>
                <a:lnTo>
                  <a:pt x="81" y="58"/>
                </a:lnTo>
                <a:lnTo>
                  <a:pt x="93" y="58"/>
                </a:lnTo>
                <a:lnTo>
                  <a:pt x="101" y="57"/>
                </a:lnTo>
                <a:lnTo>
                  <a:pt x="110" y="5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07" name="Line 2083">
            <a:extLst>
              <a:ext uri="{FF2B5EF4-FFF2-40B4-BE49-F238E27FC236}">
                <a16:creationId xmlns:a16="http://schemas.microsoft.com/office/drawing/2014/main" id="{00000000-0008-0000-0000-0000230C0000}"/>
              </a:ext>
            </a:extLst>
          </xdr:cNvPr>
          <xdr:cNvSpPr>
            <a:spLocks noChangeShapeType="1"/>
          </xdr:cNvSpPr>
        </xdr:nvSpPr>
        <xdr:spPr bwMode="auto">
          <a:xfrm>
            <a:off x="12531" y="923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08" name="Line 2084">
            <a:extLst>
              <a:ext uri="{FF2B5EF4-FFF2-40B4-BE49-F238E27FC236}">
                <a16:creationId xmlns:a16="http://schemas.microsoft.com/office/drawing/2014/main" id="{00000000-0008-0000-0000-0000240C0000}"/>
              </a:ext>
            </a:extLst>
          </xdr:cNvPr>
          <xdr:cNvSpPr>
            <a:spLocks noChangeShapeType="1"/>
          </xdr:cNvSpPr>
        </xdr:nvSpPr>
        <xdr:spPr bwMode="auto">
          <a:xfrm>
            <a:off x="12530" y="923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09" name="Line 2085">
            <a:extLst>
              <a:ext uri="{FF2B5EF4-FFF2-40B4-BE49-F238E27FC236}">
                <a16:creationId xmlns:a16="http://schemas.microsoft.com/office/drawing/2014/main" id="{00000000-0008-0000-0000-0000250C0000}"/>
              </a:ext>
            </a:extLst>
          </xdr:cNvPr>
          <xdr:cNvSpPr>
            <a:spLocks noChangeShapeType="1"/>
          </xdr:cNvSpPr>
        </xdr:nvSpPr>
        <xdr:spPr bwMode="auto">
          <a:xfrm>
            <a:off x="12527" y="928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0" name="Line 2086">
            <a:extLst>
              <a:ext uri="{FF2B5EF4-FFF2-40B4-BE49-F238E27FC236}">
                <a16:creationId xmlns:a16="http://schemas.microsoft.com/office/drawing/2014/main" id="{00000000-0008-0000-0000-0000260C0000}"/>
              </a:ext>
            </a:extLst>
          </xdr:cNvPr>
          <xdr:cNvSpPr>
            <a:spLocks noChangeShapeType="1"/>
          </xdr:cNvSpPr>
        </xdr:nvSpPr>
        <xdr:spPr bwMode="auto">
          <a:xfrm>
            <a:off x="12496" y="932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1" name="Freeform 2087">
            <a:extLst>
              <a:ext uri="{FF2B5EF4-FFF2-40B4-BE49-F238E27FC236}">
                <a16:creationId xmlns:a16="http://schemas.microsoft.com/office/drawing/2014/main" id="{00000000-0008-0000-0000-0000270C0000}"/>
              </a:ext>
            </a:extLst>
          </xdr:cNvPr>
          <xdr:cNvSpPr>
            <a:spLocks/>
          </xdr:cNvSpPr>
        </xdr:nvSpPr>
        <xdr:spPr bwMode="auto">
          <a:xfrm>
            <a:off x="12528" y="9289"/>
            <a:ext cx="1" cy="7"/>
          </a:xfrm>
          <a:custGeom>
            <a:avLst/>
            <a:gdLst>
              <a:gd name="T0" fmla="*/ 0 w 4"/>
              <a:gd name="T1" fmla="*/ 0 h 19"/>
              <a:gd name="T2" fmla="*/ 1 w 4"/>
              <a:gd name="T3" fmla="*/ 4 h 19"/>
              <a:gd name="T4" fmla="*/ 4 w 4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19">
                <a:moveTo>
                  <a:pt x="0" y="0"/>
                </a:moveTo>
                <a:lnTo>
                  <a:pt x="1" y="4"/>
                </a:lnTo>
                <a:lnTo>
                  <a:pt x="4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12" name="Line 2088">
            <a:extLst>
              <a:ext uri="{FF2B5EF4-FFF2-40B4-BE49-F238E27FC236}">
                <a16:creationId xmlns:a16="http://schemas.microsoft.com/office/drawing/2014/main" id="{00000000-0008-0000-0000-000028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28" y="923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3" name="Line 2089">
            <a:extLst>
              <a:ext uri="{FF2B5EF4-FFF2-40B4-BE49-F238E27FC236}">
                <a16:creationId xmlns:a16="http://schemas.microsoft.com/office/drawing/2014/main" id="{00000000-0008-0000-0000-0000290C0000}"/>
              </a:ext>
            </a:extLst>
          </xdr:cNvPr>
          <xdr:cNvSpPr>
            <a:spLocks noChangeShapeType="1"/>
          </xdr:cNvSpPr>
        </xdr:nvSpPr>
        <xdr:spPr bwMode="auto">
          <a:xfrm>
            <a:off x="12530" y="9236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4" name="Freeform 2090">
            <a:extLst>
              <a:ext uri="{FF2B5EF4-FFF2-40B4-BE49-F238E27FC236}">
                <a16:creationId xmlns:a16="http://schemas.microsoft.com/office/drawing/2014/main" id="{00000000-0008-0000-0000-00002A0C0000}"/>
              </a:ext>
            </a:extLst>
          </xdr:cNvPr>
          <xdr:cNvSpPr>
            <a:spLocks/>
          </xdr:cNvSpPr>
        </xdr:nvSpPr>
        <xdr:spPr bwMode="auto">
          <a:xfrm>
            <a:off x="12527" y="9236"/>
            <a:ext cx="1" cy="3"/>
          </a:xfrm>
          <a:custGeom>
            <a:avLst/>
            <a:gdLst>
              <a:gd name="T0" fmla="*/ 3 w 3"/>
              <a:gd name="T1" fmla="*/ 10 h 10"/>
              <a:gd name="T2" fmla="*/ 1 w 3"/>
              <a:gd name="T3" fmla="*/ 4 h 10"/>
              <a:gd name="T4" fmla="*/ 0 w 3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3" y="10"/>
                </a:moveTo>
                <a:lnTo>
                  <a:pt x="1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15" name="Line 2091">
            <a:extLst>
              <a:ext uri="{FF2B5EF4-FFF2-40B4-BE49-F238E27FC236}">
                <a16:creationId xmlns:a16="http://schemas.microsoft.com/office/drawing/2014/main" id="{00000000-0008-0000-0000-00002B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613" y="925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6" name="Line 2092">
            <a:extLst>
              <a:ext uri="{FF2B5EF4-FFF2-40B4-BE49-F238E27FC236}">
                <a16:creationId xmlns:a16="http://schemas.microsoft.com/office/drawing/2014/main" id="{00000000-0008-0000-0000-00002C0C0000}"/>
              </a:ext>
            </a:extLst>
          </xdr:cNvPr>
          <xdr:cNvSpPr>
            <a:spLocks noChangeShapeType="1"/>
          </xdr:cNvSpPr>
        </xdr:nvSpPr>
        <xdr:spPr bwMode="auto">
          <a:xfrm>
            <a:off x="12631" y="924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7" name="Line 2093">
            <a:extLst>
              <a:ext uri="{FF2B5EF4-FFF2-40B4-BE49-F238E27FC236}">
                <a16:creationId xmlns:a16="http://schemas.microsoft.com/office/drawing/2014/main" id="{00000000-0008-0000-0000-00002D0C0000}"/>
              </a:ext>
            </a:extLst>
          </xdr:cNvPr>
          <xdr:cNvSpPr>
            <a:spLocks noChangeShapeType="1"/>
          </xdr:cNvSpPr>
        </xdr:nvSpPr>
        <xdr:spPr bwMode="auto">
          <a:xfrm>
            <a:off x="12539" y="9248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18" name="Freeform 2094">
            <a:extLst>
              <a:ext uri="{FF2B5EF4-FFF2-40B4-BE49-F238E27FC236}">
                <a16:creationId xmlns:a16="http://schemas.microsoft.com/office/drawing/2014/main" id="{00000000-0008-0000-0000-00002E0C0000}"/>
              </a:ext>
            </a:extLst>
          </xdr:cNvPr>
          <xdr:cNvSpPr>
            <a:spLocks/>
          </xdr:cNvSpPr>
        </xdr:nvSpPr>
        <xdr:spPr bwMode="auto">
          <a:xfrm>
            <a:off x="12777" y="9217"/>
            <a:ext cx="3" cy="5"/>
          </a:xfrm>
          <a:custGeom>
            <a:avLst/>
            <a:gdLst>
              <a:gd name="T0" fmla="*/ 9 w 9"/>
              <a:gd name="T1" fmla="*/ 17 h 17"/>
              <a:gd name="T2" fmla="*/ 9 w 9"/>
              <a:gd name="T3" fmla="*/ 14 h 17"/>
              <a:gd name="T4" fmla="*/ 7 w 9"/>
              <a:gd name="T5" fmla="*/ 11 h 17"/>
              <a:gd name="T6" fmla="*/ 6 w 9"/>
              <a:gd name="T7" fmla="*/ 9 h 17"/>
              <a:gd name="T8" fmla="*/ 3 w 9"/>
              <a:gd name="T9" fmla="*/ 4 h 17"/>
              <a:gd name="T10" fmla="*/ 0 w 9"/>
              <a:gd name="T11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9" h="17">
                <a:moveTo>
                  <a:pt x="9" y="17"/>
                </a:moveTo>
                <a:lnTo>
                  <a:pt x="9" y="14"/>
                </a:lnTo>
                <a:lnTo>
                  <a:pt x="7" y="11"/>
                </a:lnTo>
                <a:lnTo>
                  <a:pt x="6" y="9"/>
                </a:lnTo>
                <a:lnTo>
                  <a:pt x="3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19" name="Freeform 2095">
            <a:extLst>
              <a:ext uri="{FF2B5EF4-FFF2-40B4-BE49-F238E27FC236}">
                <a16:creationId xmlns:a16="http://schemas.microsoft.com/office/drawing/2014/main" id="{00000000-0008-0000-0000-00002F0C0000}"/>
              </a:ext>
            </a:extLst>
          </xdr:cNvPr>
          <xdr:cNvSpPr>
            <a:spLocks/>
          </xdr:cNvSpPr>
        </xdr:nvSpPr>
        <xdr:spPr bwMode="auto">
          <a:xfrm>
            <a:off x="12561" y="9258"/>
            <a:ext cx="5" cy="1"/>
          </a:xfrm>
          <a:custGeom>
            <a:avLst/>
            <a:gdLst>
              <a:gd name="T0" fmla="*/ 0 w 15"/>
              <a:gd name="T1" fmla="*/ 0 h 3"/>
              <a:gd name="T2" fmla="*/ 8 w 15"/>
              <a:gd name="T3" fmla="*/ 1 h 3"/>
              <a:gd name="T4" fmla="*/ 15 w 15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5" h="3">
                <a:moveTo>
                  <a:pt x="0" y="0"/>
                </a:moveTo>
                <a:lnTo>
                  <a:pt x="8" y="1"/>
                </a:lnTo>
                <a:lnTo>
                  <a:pt x="15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20" name="Freeform 2096">
            <a:extLst>
              <a:ext uri="{FF2B5EF4-FFF2-40B4-BE49-F238E27FC236}">
                <a16:creationId xmlns:a16="http://schemas.microsoft.com/office/drawing/2014/main" id="{00000000-0008-0000-0000-0000300C0000}"/>
              </a:ext>
            </a:extLst>
          </xdr:cNvPr>
          <xdr:cNvSpPr>
            <a:spLocks/>
          </xdr:cNvSpPr>
        </xdr:nvSpPr>
        <xdr:spPr bwMode="auto">
          <a:xfrm>
            <a:off x="12557" y="9257"/>
            <a:ext cx="4" cy="1"/>
          </a:xfrm>
          <a:custGeom>
            <a:avLst/>
            <a:gdLst>
              <a:gd name="T0" fmla="*/ 0 w 12"/>
              <a:gd name="T1" fmla="*/ 0 h 4"/>
              <a:gd name="T2" fmla="*/ 7 w 12"/>
              <a:gd name="T3" fmla="*/ 3 h 4"/>
              <a:gd name="T4" fmla="*/ 12 w 12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2" h="4">
                <a:moveTo>
                  <a:pt x="0" y="0"/>
                </a:moveTo>
                <a:lnTo>
                  <a:pt x="7" y="3"/>
                </a:lnTo>
                <a:lnTo>
                  <a:pt x="12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21" name="Freeform 2097">
            <a:extLst>
              <a:ext uri="{FF2B5EF4-FFF2-40B4-BE49-F238E27FC236}">
                <a16:creationId xmlns:a16="http://schemas.microsoft.com/office/drawing/2014/main" id="{00000000-0008-0000-0000-0000310C0000}"/>
              </a:ext>
            </a:extLst>
          </xdr:cNvPr>
          <xdr:cNvSpPr>
            <a:spLocks/>
          </xdr:cNvSpPr>
        </xdr:nvSpPr>
        <xdr:spPr bwMode="auto">
          <a:xfrm>
            <a:off x="12543" y="9252"/>
            <a:ext cx="16" cy="6"/>
          </a:xfrm>
          <a:custGeom>
            <a:avLst/>
            <a:gdLst>
              <a:gd name="T0" fmla="*/ 47 w 47"/>
              <a:gd name="T1" fmla="*/ 18 h 18"/>
              <a:gd name="T2" fmla="*/ 34 w 47"/>
              <a:gd name="T3" fmla="*/ 14 h 18"/>
              <a:gd name="T4" fmla="*/ 23 w 47"/>
              <a:gd name="T5" fmla="*/ 10 h 18"/>
              <a:gd name="T6" fmla="*/ 12 w 47"/>
              <a:gd name="T7" fmla="*/ 6 h 18"/>
              <a:gd name="T8" fmla="*/ 0 w 47"/>
              <a:gd name="T9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18">
                <a:moveTo>
                  <a:pt x="47" y="18"/>
                </a:moveTo>
                <a:lnTo>
                  <a:pt x="34" y="14"/>
                </a:lnTo>
                <a:lnTo>
                  <a:pt x="23" y="10"/>
                </a:lnTo>
                <a:lnTo>
                  <a:pt x="12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22" name="Freeform 2098">
            <a:extLst>
              <a:ext uri="{FF2B5EF4-FFF2-40B4-BE49-F238E27FC236}">
                <a16:creationId xmlns:a16="http://schemas.microsoft.com/office/drawing/2014/main" id="{00000000-0008-0000-0000-0000320C0000}"/>
              </a:ext>
            </a:extLst>
          </xdr:cNvPr>
          <xdr:cNvSpPr>
            <a:spLocks/>
          </xdr:cNvSpPr>
        </xdr:nvSpPr>
        <xdr:spPr bwMode="auto">
          <a:xfrm>
            <a:off x="12553" y="9255"/>
            <a:ext cx="4" cy="2"/>
          </a:xfrm>
          <a:custGeom>
            <a:avLst/>
            <a:gdLst>
              <a:gd name="T0" fmla="*/ 0 w 13"/>
              <a:gd name="T1" fmla="*/ 0 h 5"/>
              <a:gd name="T2" fmla="*/ 5 w 13"/>
              <a:gd name="T3" fmla="*/ 3 h 5"/>
              <a:gd name="T4" fmla="*/ 13 w 13"/>
              <a:gd name="T5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5">
                <a:moveTo>
                  <a:pt x="0" y="0"/>
                </a:moveTo>
                <a:lnTo>
                  <a:pt x="5" y="3"/>
                </a:lnTo>
                <a:lnTo>
                  <a:pt x="13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23" name="Freeform 2099">
            <a:extLst>
              <a:ext uri="{FF2B5EF4-FFF2-40B4-BE49-F238E27FC236}">
                <a16:creationId xmlns:a16="http://schemas.microsoft.com/office/drawing/2014/main" id="{00000000-0008-0000-0000-0000330C0000}"/>
              </a:ext>
            </a:extLst>
          </xdr:cNvPr>
          <xdr:cNvSpPr>
            <a:spLocks/>
          </xdr:cNvSpPr>
        </xdr:nvSpPr>
        <xdr:spPr bwMode="auto">
          <a:xfrm>
            <a:off x="12559" y="9258"/>
            <a:ext cx="5" cy="2"/>
          </a:xfrm>
          <a:custGeom>
            <a:avLst/>
            <a:gdLst>
              <a:gd name="T0" fmla="*/ 15 w 15"/>
              <a:gd name="T1" fmla="*/ 6 h 6"/>
              <a:gd name="T2" fmla="*/ 12 w 15"/>
              <a:gd name="T3" fmla="*/ 5 h 6"/>
              <a:gd name="T4" fmla="*/ 10 w 15"/>
              <a:gd name="T5" fmla="*/ 5 h 6"/>
              <a:gd name="T6" fmla="*/ 9 w 15"/>
              <a:gd name="T7" fmla="*/ 3 h 6"/>
              <a:gd name="T8" fmla="*/ 6 w 15"/>
              <a:gd name="T9" fmla="*/ 3 h 6"/>
              <a:gd name="T10" fmla="*/ 5 w 15"/>
              <a:gd name="T11" fmla="*/ 2 h 6"/>
              <a:gd name="T12" fmla="*/ 3 w 15"/>
              <a:gd name="T13" fmla="*/ 2 h 6"/>
              <a:gd name="T14" fmla="*/ 0 w 15"/>
              <a:gd name="T15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15" h="6">
                <a:moveTo>
                  <a:pt x="15" y="6"/>
                </a:moveTo>
                <a:lnTo>
                  <a:pt x="12" y="5"/>
                </a:lnTo>
                <a:lnTo>
                  <a:pt x="10" y="5"/>
                </a:lnTo>
                <a:lnTo>
                  <a:pt x="9" y="3"/>
                </a:lnTo>
                <a:lnTo>
                  <a:pt x="6" y="3"/>
                </a:lnTo>
                <a:lnTo>
                  <a:pt x="5" y="2"/>
                </a:lnTo>
                <a:lnTo>
                  <a:pt x="3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24" name="Freeform 2100">
            <a:extLst>
              <a:ext uri="{FF2B5EF4-FFF2-40B4-BE49-F238E27FC236}">
                <a16:creationId xmlns:a16="http://schemas.microsoft.com/office/drawing/2014/main" id="{00000000-0008-0000-0000-0000340C0000}"/>
              </a:ext>
            </a:extLst>
          </xdr:cNvPr>
          <xdr:cNvSpPr>
            <a:spLocks/>
          </xdr:cNvSpPr>
        </xdr:nvSpPr>
        <xdr:spPr bwMode="auto">
          <a:xfrm>
            <a:off x="12546" y="9252"/>
            <a:ext cx="7" cy="3"/>
          </a:xfrm>
          <a:custGeom>
            <a:avLst/>
            <a:gdLst>
              <a:gd name="T0" fmla="*/ 0 w 19"/>
              <a:gd name="T1" fmla="*/ 0 h 8"/>
              <a:gd name="T2" fmla="*/ 6 w 19"/>
              <a:gd name="T3" fmla="*/ 3 h 8"/>
              <a:gd name="T4" fmla="*/ 12 w 19"/>
              <a:gd name="T5" fmla="*/ 6 h 8"/>
              <a:gd name="T6" fmla="*/ 19 w 19"/>
              <a:gd name="T7" fmla="*/ 8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9" h="8">
                <a:moveTo>
                  <a:pt x="0" y="0"/>
                </a:moveTo>
                <a:lnTo>
                  <a:pt x="6" y="3"/>
                </a:lnTo>
                <a:lnTo>
                  <a:pt x="12" y="6"/>
                </a:lnTo>
                <a:lnTo>
                  <a:pt x="19" y="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25" name="Freeform 2101">
            <a:extLst>
              <a:ext uri="{FF2B5EF4-FFF2-40B4-BE49-F238E27FC236}">
                <a16:creationId xmlns:a16="http://schemas.microsoft.com/office/drawing/2014/main" id="{00000000-0008-0000-0000-0000350C0000}"/>
              </a:ext>
            </a:extLst>
          </xdr:cNvPr>
          <xdr:cNvSpPr>
            <a:spLocks/>
          </xdr:cNvSpPr>
        </xdr:nvSpPr>
        <xdr:spPr bwMode="auto">
          <a:xfrm>
            <a:off x="11036" y="8383"/>
            <a:ext cx="16" cy="6"/>
          </a:xfrm>
          <a:custGeom>
            <a:avLst/>
            <a:gdLst>
              <a:gd name="T0" fmla="*/ 0 w 46"/>
              <a:gd name="T1" fmla="*/ 0 h 19"/>
              <a:gd name="T2" fmla="*/ 10 w 46"/>
              <a:gd name="T3" fmla="*/ 6 h 19"/>
              <a:gd name="T4" fmla="*/ 21 w 46"/>
              <a:gd name="T5" fmla="*/ 10 h 19"/>
              <a:gd name="T6" fmla="*/ 33 w 46"/>
              <a:gd name="T7" fmla="*/ 14 h 19"/>
              <a:gd name="T8" fmla="*/ 46 w 46"/>
              <a:gd name="T9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6" h="19">
                <a:moveTo>
                  <a:pt x="0" y="0"/>
                </a:moveTo>
                <a:lnTo>
                  <a:pt x="10" y="6"/>
                </a:lnTo>
                <a:lnTo>
                  <a:pt x="21" y="10"/>
                </a:lnTo>
                <a:lnTo>
                  <a:pt x="33" y="14"/>
                </a:lnTo>
                <a:lnTo>
                  <a:pt x="46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26" name="Line 2102">
            <a:extLst>
              <a:ext uri="{FF2B5EF4-FFF2-40B4-BE49-F238E27FC236}">
                <a16:creationId xmlns:a16="http://schemas.microsoft.com/office/drawing/2014/main" id="{00000000-0008-0000-0000-000036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64" y="926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27" name="Line 2103">
            <a:extLst>
              <a:ext uri="{FF2B5EF4-FFF2-40B4-BE49-F238E27FC236}">
                <a16:creationId xmlns:a16="http://schemas.microsoft.com/office/drawing/2014/main" id="{00000000-0008-0000-0000-000037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56" y="839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28" name="Line 2104">
            <a:extLst>
              <a:ext uri="{FF2B5EF4-FFF2-40B4-BE49-F238E27FC236}">
                <a16:creationId xmlns:a16="http://schemas.microsoft.com/office/drawing/2014/main" id="{00000000-0008-0000-0000-0000380C0000}"/>
              </a:ext>
            </a:extLst>
          </xdr:cNvPr>
          <xdr:cNvSpPr>
            <a:spLocks noChangeShapeType="1"/>
          </xdr:cNvSpPr>
        </xdr:nvSpPr>
        <xdr:spPr bwMode="auto">
          <a:xfrm>
            <a:off x="10918" y="8389"/>
            <a:ext cx="7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29" name="Line 2105">
            <a:extLst>
              <a:ext uri="{FF2B5EF4-FFF2-40B4-BE49-F238E27FC236}">
                <a16:creationId xmlns:a16="http://schemas.microsoft.com/office/drawing/2014/main" id="{00000000-0008-0000-0000-0000390C0000}"/>
              </a:ext>
            </a:extLst>
          </xdr:cNvPr>
          <xdr:cNvSpPr>
            <a:spLocks noChangeShapeType="1"/>
          </xdr:cNvSpPr>
        </xdr:nvSpPr>
        <xdr:spPr bwMode="auto">
          <a:xfrm>
            <a:off x="11013" y="8444"/>
            <a:ext cx="1420" cy="81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0" name="Line 2106">
            <a:extLst>
              <a:ext uri="{FF2B5EF4-FFF2-40B4-BE49-F238E27FC236}">
                <a16:creationId xmlns:a16="http://schemas.microsoft.com/office/drawing/2014/main" id="{00000000-0008-0000-0000-00003A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57" y="8391"/>
            <a:ext cx="1473" cy="85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1" name="Line 2107">
            <a:extLst>
              <a:ext uri="{FF2B5EF4-FFF2-40B4-BE49-F238E27FC236}">
                <a16:creationId xmlns:a16="http://schemas.microsoft.com/office/drawing/2014/main" id="{00000000-0008-0000-0000-00003B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0985" y="8350"/>
            <a:ext cx="38" cy="2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2" name="Line 2108">
            <a:extLst>
              <a:ext uri="{FF2B5EF4-FFF2-40B4-BE49-F238E27FC236}">
                <a16:creationId xmlns:a16="http://schemas.microsoft.com/office/drawing/2014/main" id="{00000000-0008-0000-0000-00003C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137" y="8360"/>
            <a:ext cx="1437" cy="82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3" name="Line 2109">
            <a:extLst>
              <a:ext uri="{FF2B5EF4-FFF2-40B4-BE49-F238E27FC236}">
                <a16:creationId xmlns:a16="http://schemas.microsoft.com/office/drawing/2014/main" id="{00000000-0008-0000-0000-00003D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052" y="8311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4" name="Line 2110">
            <a:extLst>
              <a:ext uri="{FF2B5EF4-FFF2-40B4-BE49-F238E27FC236}">
                <a16:creationId xmlns:a16="http://schemas.microsoft.com/office/drawing/2014/main" id="{00000000-0008-0000-0000-00003E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520" y="9313"/>
            <a:ext cx="15" cy="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5" name="Line 2111">
            <a:extLst>
              <a:ext uri="{FF2B5EF4-FFF2-40B4-BE49-F238E27FC236}">
                <a16:creationId xmlns:a16="http://schemas.microsoft.com/office/drawing/2014/main" id="{00000000-0008-0000-0000-00003F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564" y="9260"/>
            <a:ext cx="38" cy="2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6" name="Line 2112">
            <a:extLst>
              <a:ext uri="{FF2B5EF4-FFF2-40B4-BE49-F238E27FC236}">
                <a16:creationId xmlns:a16="http://schemas.microsoft.com/office/drawing/2014/main" id="{00000000-0008-0000-0000-000040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644" y="9229"/>
            <a:ext cx="26" cy="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37" name="Freeform 2113">
            <a:extLst>
              <a:ext uri="{FF2B5EF4-FFF2-40B4-BE49-F238E27FC236}">
                <a16:creationId xmlns:a16="http://schemas.microsoft.com/office/drawing/2014/main" id="{00000000-0008-0000-0000-0000410C0000}"/>
              </a:ext>
            </a:extLst>
          </xdr:cNvPr>
          <xdr:cNvSpPr>
            <a:spLocks/>
          </xdr:cNvSpPr>
        </xdr:nvSpPr>
        <xdr:spPr bwMode="auto">
          <a:xfrm>
            <a:off x="12535" y="9246"/>
            <a:ext cx="8" cy="6"/>
          </a:xfrm>
          <a:custGeom>
            <a:avLst/>
            <a:gdLst>
              <a:gd name="T0" fmla="*/ 25 w 25"/>
              <a:gd name="T1" fmla="*/ 20 h 20"/>
              <a:gd name="T2" fmla="*/ 15 w 25"/>
              <a:gd name="T3" fmla="*/ 13 h 20"/>
              <a:gd name="T4" fmla="*/ 7 w 25"/>
              <a:gd name="T5" fmla="*/ 7 h 20"/>
              <a:gd name="T6" fmla="*/ 0 w 25"/>
              <a:gd name="T7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5" h="20">
                <a:moveTo>
                  <a:pt x="25" y="20"/>
                </a:moveTo>
                <a:lnTo>
                  <a:pt x="15" y="13"/>
                </a:lnTo>
                <a:lnTo>
                  <a:pt x="7" y="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38" name="Freeform 2114">
            <a:extLst>
              <a:ext uri="{FF2B5EF4-FFF2-40B4-BE49-F238E27FC236}">
                <a16:creationId xmlns:a16="http://schemas.microsoft.com/office/drawing/2014/main" id="{00000000-0008-0000-0000-0000420C0000}"/>
              </a:ext>
            </a:extLst>
          </xdr:cNvPr>
          <xdr:cNvSpPr>
            <a:spLocks/>
          </xdr:cNvSpPr>
        </xdr:nvSpPr>
        <xdr:spPr bwMode="auto">
          <a:xfrm>
            <a:off x="12541" y="9249"/>
            <a:ext cx="5" cy="3"/>
          </a:xfrm>
          <a:custGeom>
            <a:avLst/>
            <a:gdLst>
              <a:gd name="T0" fmla="*/ 0 w 15"/>
              <a:gd name="T1" fmla="*/ 0 h 10"/>
              <a:gd name="T2" fmla="*/ 4 w 15"/>
              <a:gd name="T3" fmla="*/ 4 h 10"/>
              <a:gd name="T4" fmla="*/ 10 w 15"/>
              <a:gd name="T5" fmla="*/ 7 h 10"/>
              <a:gd name="T6" fmla="*/ 15 w 15"/>
              <a:gd name="T7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5" h="10">
                <a:moveTo>
                  <a:pt x="0" y="0"/>
                </a:moveTo>
                <a:lnTo>
                  <a:pt x="4" y="4"/>
                </a:lnTo>
                <a:lnTo>
                  <a:pt x="10" y="7"/>
                </a:lnTo>
                <a:lnTo>
                  <a:pt x="15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39" name="Freeform 2115">
            <a:extLst>
              <a:ext uri="{FF2B5EF4-FFF2-40B4-BE49-F238E27FC236}">
                <a16:creationId xmlns:a16="http://schemas.microsoft.com/office/drawing/2014/main" id="{00000000-0008-0000-0000-0000430C0000}"/>
              </a:ext>
            </a:extLst>
          </xdr:cNvPr>
          <xdr:cNvSpPr>
            <a:spLocks/>
          </xdr:cNvSpPr>
        </xdr:nvSpPr>
        <xdr:spPr bwMode="auto">
          <a:xfrm>
            <a:off x="12528" y="9239"/>
            <a:ext cx="1" cy="1"/>
          </a:xfrm>
          <a:custGeom>
            <a:avLst/>
            <a:gdLst>
              <a:gd name="T0" fmla="*/ 3 w 3"/>
              <a:gd name="T1" fmla="*/ 4 h 4"/>
              <a:gd name="T2" fmla="*/ 1 w 3"/>
              <a:gd name="T3" fmla="*/ 4 h 4"/>
              <a:gd name="T4" fmla="*/ 1 w 3"/>
              <a:gd name="T5" fmla="*/ 3 h 4"/>
              <a:gd name="T6" fmla="*/ 0 w 3"/>
              <a:gd name="T7" fmla="*/ 3 h 4"/>
              <a:gd name="T8" fmla="*/ 0 w 3"/>
              <a:gd name="T9" fmla="*/ 1 h 4"/>
              <a:gd name="T10" fmla="*/ 0 w 3"/>
              <a:gd name="T11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" h="4">
                <a:moveTo>
                  <a:pt x="3" y="4"/>
                </a:moveTo>
                <a:lnTo>
                  <a:pt x="1" y="4"/>
                </a:lnTo>
                <a:lnTo>
                  <a:pt x="1" y="3"/>
                </a:lnTo>
                <a:lnTo>
                  <a:pt x="0" y="3"/>
                </a:ln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40" name="Freeform 2116">
            <a:extLst>
              <a:ext uri="{FF2B5EF4-FFF2-40B4-BE49-F238E27FC236}">
                <a16:creationId xmlns:a16="http://schemas.microsoft.com/office/drawing/2014/main" id="{00000000-0008-0000-0000-0000440C0000}"/>
              </a:ext>
            </a:extLst>
          </xdr:cNvPr>
          <xdr:cNvSpPr>
            <a:spLocks/>
          </xdr:cNvSpPr>
        </xdr:nvSpPr>
        <xdr:spPr bwMode="auto">
          <a:xfrm>
            <a:off x="12535" y="9244"/>
            <a:ext cx="6" cy="5"/>
          </a:xfrm>
          <a:custGeom>
            <a:avLst/>
            <a:gdLst>
              <a:gd name="T0" fmla="*/ 0 w 18"/>
              <a:gd name="T1" fmla="*/ 0 h 14"/>
              <a:gd name="T2" fmla="*/ 3 w 18"/>
              <a:gd name="T3" fmla="*/ 4 h 14"/>
              <a:gd name="T4" fmla="*/ 8 w 18"/>
              <a:gd name="T5" fmla="*/ 7 h 14"/>
              <a:gd name="T6" fmla="*/ 13 w 18"/>
              <a:gd name="T7" fmla="*/ 11 h 14"/>
              <a:gd name="T8" fmla="*/ 18 w 18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8" h="14">
                <a:moveTo>
                  <a:pt x="0" y="0"/>
                </a:moveTo>
                <a:lnTo>
                  <a:pt x="3" y="4"/>
                </a:lnTo>
                <a:lnTo>
                  <a:pt x="8" y="7"/>
                </a:lnTo>
                <a:lnTo>
                  <a:pt x="13" y="11"/>
                </a:lnTo>
                <a:lnTo>
                  <a:pt x="18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41" name="Line 2117">
            <a:extLst>
              <a:ext uri="{FF2B5EF4-FFF2-40B4-BE49-F238E27FC236}">
                <a16:creationId xmlns:a16="http://schemas.microsoft.com/office/drawing/2014/main" id="{00000000-0008-0000-0000-000045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532" y="9243"/>
            <a:ext cx="3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42" name="Freeform 2118">
            <a:extLst>
              <a:ext uri="{FF2B5EF4-FFF2-40B4-BE49-F238E27FC236}">
                <a16:creationId xmlns:a16="http://schemas.microsoft.com/office/drawing/2014/main" id="{00000000-0008-0000-0000-0000460C0000}"/>
              </a:ext>
            </a:extLst>
          </xdr:cNvPr>
          <xdr:cNvSpPr>
            <a:spLocks/>
          </xdr:cNvSpPr>
        </xdr:nvSpPr>
        <xdr:spPr bwMode="auto">
          <a:xfrm>
            <a:off x="12530" y="9241"/>
            <a:ext cx="2" cy="2"/>
          </a:xfrm>
          <a:custGeom>
            <a:avLst/>
            <a:gdLst>
              <a:gd name="T0" fmla="*/ 7 w 7"/>
              <a:gd name="T1" fmla="*/ 7 h 7"/>
              <a:gd name="T2" fmla="*/ 6 w 7"/>
              <a:gd name="T3" fmla="*/ 5 h 7"/>
              <a:gd name="T4" fmla="*/ 5 w 7"/>
              <a:gd name="T5" fmla="*/ 4 h 7"/>
              <a:gd name="T6" fmla="*/ 5 w 7"/>
              <a:gd name="T7" fmla="*/ 3 h 7"/>
              <a:gd name="T8" fmla="*/ 3 w 7"/>
              <a:gd name="T9" fmla="*/ 3 h 7"/>
              <a:gd name="T10" fmla="*/ 3 w 7"/>
              <a:gd name="T11" fmla="*/ 1 h 7"/>
              <a:gd name="T12" fmla="*/ 2 w 7"/>
              <a:gd name="T13" fmla="*/ 1 h 7"/>
              <a:gd name="T14" fmla="*/ 2 w 7"/>
              <a:gd name="T15" fmla="*/ 0 h 7"/>
              <a:gd name="T16" fmla="*/ 0 w 7"/>
              <a:gd name="T17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7" h="7">
                <a:moveTo>
                  <a:pt x="7" y="7"/>
                </a:moveTo>
                <a:lnTo>
                  <a:pt x="6" y="5"/>
                </a:lnTo>
                <a:lnTo>
                  <a:pt x="5" y="4"/>
                </a:lnTo>
                <a:lnTo>
                  <a:pt x="5" y="3"/>
                </a:lnTo>
                <a:lnTo>
                  <a:pt x="3" y="3"/>
                </a:lnTo>
                <a:lnTo>
                  <a:pt x="3" y="1"/>
                </a:lnTo>
                <a:lnTo>
                  <a:pt x="2" y="1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43" name="Freeform 2119">
            <a:extLst>
              <a:ext uri="{FF2B5EF4-FFF2-40B4-BE49-F238E27FC236}">
                <a16:creationId xmlns:a16="http://schemas.microsoft.com/office/drawing/2014/main" id="{00000000-0008-0000-0000-0000470C0000}"/>
              </a:ext>
            </a:extLst>
          </xdr:cNvPr>
          <xdr:cNvSpPr>
            <a:spLocks/>
          </xdr:cNvSpPr>
        </xdr:nvSpPr>
        <xdr:spPr bwMode="auto">
          <a:xfrm>
            <a:off x="12533" y="9242"/>
            <a:ext cx="2" cy="2"/>
          </a:xfrm>
          <a:custGeom>
            <a:avLst/>
            <a:gdLst>
              <a:gd name="T0" fmla="*/ 0 w 7"/>
              <a:gd name="T1" fmla="*/ 0 h 7"/>
              <a:gd name="T2" fmla="*/ 3 w 7"/>
              <a:gd name="T3" fmla="*/ 2 h 7"/>
              <a:gd name="T4" fmla="*/ 7 w 7"/>
              <a:gd name="T5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7">
                <a:moveTo>
                  <a:pt x="0" y="0"/>
                </a:moveTo>
                <a:lnTo>
                  <a:pt x="3" y="2"/>
                </a:lnTo>
                <a:lnTo>
                  <a:pt x="7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44" name="Line 2120">
            <a:extLst>
              <a:ext uri="{FF2B5EF4-FFF2-40B4-BE49-F238E27FC236}">
                <a16:creationId xmlns:a16="http://schemas.microsoft.com/office/drawing/2014/main" id="{00000000-0008-0000-0000-0000480C0000}"/>
              </a:ext>
            </a:extLst>
          </xdr:cNvPr>
          <xdr:cNvSpPr>
            <a:spLocks noChangeShapeType="1"/>
          </xdr:cNvSpPr>
        </xdr:nvSpPr>
        <xdr:spPr bwMode="auto">
          <a:xfrm>
            <a:off x="12532" y="9240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45" name="Freeform 2121">
            <a:extLst>
              <a:ext uri="{FF2B5EF4-FFF2-40B4-BE49-F238E27FC236}">
                <a16:creationId xmlns:a16="http://schemas.microsoft.com/office/drawing/2014/main" id="{00000000-0008-0000-0000-0000490C0000}"/>
              </a:ext>
            </a:extLst>
          </xdr:cNvPr>
          <xdr:cNvSpPr>
            <a:spLocks/>
          </xdr:cNvSpPr>
        </xdr:nvSpPr>
        <xdr:spPr bwMode="auto">
          <a:xfrm>
            <a:off x="12610" y="9258"/>
            <a:ext cx="1" cy="1"/>
          </a:xfrm>
          <a:custGeom>
            <a:avLst/>
            <a:gdLst>
              <a:gd name="T0" fmla="*/ 0 w 1"/>
              <a:gd name="T1" fmla="*/ 0 h 4"/>
              <a:gd name="T2" fmla="*/ 1 w 1"/>
              <a:gd name="T3" fmla="*/ 2 h 4"/>
              <a:gd name="T4" fmla="*/ 1 w 1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4">
                <a:moveTo>
                  <a:pt x="0" y="0"/>
                </a:moveTo>
                <a:lnTo>
                  <a:pt x="1" y="2"/>
                </a:lnTo>
                <a:lnTo>
                  <a:pt x="1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46" name="Freeform 2122">
            <a:extLst>
              <a:ext uri="{FF2B5EF4-FFF2-40B4-BE49-F238E27FC236}">
                <a16:creationId xmlns:a16="http://schemas.microsoft.com/office/drawing/2014/main" id="{00000000-0008-0000-0000-00004A0C0000}"/>
              </a:ext>
            </a:extLst>
          </xdr:cNvPr>
          <xdr:cNvSpPr>
            <a:spLocks/>
          </xdr:cNvSpPr>
        </xdr:nvSpPr>
        <xdr:spPr bwMode="auto">
          <a:xfrm>
            <a:off x="12642" y="9224"/>
            <a:ext cx="2" cy="5"/>
          </a:xfrm>
          <a:custGeom>
            <a:avLst/>
            <a:gdLst>
              <a:gd name="T0" fmla="*/ 0 w 6"/>
              <a:gd name="T1" fmla="*/ 0 h 17"/>
              <a:gd name="T2" fmla="*/ 2 w 6"/>
              <a:gd name="T3" fmla="*/ 3 h 17"/>
              <a:gd name="T4" fmla="*/ 6 w 6"/>
              <a:gd name="T5" fmla="*/ 17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17">
                <a:moveTo>
                  <a:pt x="0" y="0"/>
                </a:moveTo>
                <a:lnTo>
                  <a:pt x="2" y="3"/>
                </a:lnTo>
                <a:lnTo>
                  <a:pt x="6" y="1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47" name="Freeform 2123">
            <a:extLst>
              <a:ext uri="{FF2B5EF4-FFF2-40B4-BE49-F238E27FC236}">
                <a16:creationId xmlns:a16="http://schemas.microsoft.com/office/drawing/2014/main" id="{00000000-0008-0000-0000-00004B0C0000}"/>
              </a:ext>
            </a:extLst>
          </xdr:cNvPr>
          <xdr:cNvSpPr>
            <a:spLocks/>
          </xdr:cNvSpPr>
        </xdr:nvSpPr>
        <xdr:spPr bwMode="auto">
          <a:xfrm>
            <a:off x="12642" y="9221"/>
            <a:ext cx="2" cy="7"/>
          </a:xfrm>
          <a:custGeom>
            <a:avLst/>
            <a:gdLst>
              <a:gd name="T0" fmla="*/ 0 w 6"/>
              <a:gd name="T1" fmla="*/ 0 h 20"/>
              <a:gd name="T2" fmla="*/ 2 w 6"/>
              <a:gd name="T3" fmla="*/ 5 h 20"/>
              <a:gd name="T4" fmla="*/ 3 w 6"/>
              <a:gd name="T5" fmla="*/ 10 h 20"/>
              <a:gd name="T6" fmla="*/ 4 w 6"/>
              <a:gd name="T7" fmla="*/ 15 h 20"/>
              <a:gd name="T8" fmla="*/ 6 w 6"/>
              <a:gd name="T9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" h="20">
                <a:moveTo>
                  <a:pt x="0" y="0"/>
                </a:moveTo>
                <a:lnTo>
                  <a:pt x="2" y="5"/>
                </a:lnTo>
                <a:lnTo>
                  <a:pt x="3" y="10"/>
                </a:lnTo>
                <a:lnTo>
                  <a:pt x="4" y="15"/>
                </a:lnTo>
                <a:lnTo>
                  <a:pt x="6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48" name="Line 2124">
            <a:extLst>
              <a:ext uri="{FF2B5EF4-FFF2-40B4-BE49-F238E27FC236}">
                <a16:creationId xmlns:a16="http://schemas.microsoft.com/office/drawing/2014/main" id="{00000000-0008-0000-0000-00004C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779" y="1155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49" name="Freeform 2125">
            <a:extLst>
              <a:ext uri="{FF2B5EF4-FFF2-40B4-BE49-F238E27FC236}">
                <a16:creationId xmlns:a16="http://schemas.microsoft.com/office/drawing/2014/main" id="{00000000-0008-0000-0000-00004D0C0000}"/>
              </a:ext>
            </a:extLst>
          </xdr:cNvPr>
          <xdr:cNvSpPr>
            <a:spLocks/>
          </xdr:cNvSpPr>
        </xdr:nvSpPr>
        <xdr:spPr bwMode="auto">
          <a:xfrm>
            <a:off x="12546" y="11768"/>
            <a:ext cx="1" cy="3"/>
          </a:xfrm>
          <a:custGeom>
            <a:avLst/>
            <a:gdLst>
              <a:gd name="T0" fmla="*/ 0 w 3"/>
              <a:gd name="T1" fmla="*/ 10 h 10"/>
              <a:gd name="T2" fmla="*/ 1 w 3"/>
              <a:gd name="T3" fmla="*/ 6 h 10"/>
              <a:gd name="T4" fmla="*/ 3 w 3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10"/>
                </a:moveTo>
                <a:lnTo>
                  <a:pt x="1" y="6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50" name="Freeform 2126">
            <a:extLst>
              <a:ext uri="{FF2B5EF4-FFF2-40B4-BE49-F238E27FC236}">
                <a16:creationId xmlns:a16="http://schemas.microsoft.com/office/drawing/2014/main" id="{00000000-0008-0000-0000-00004E0C0000}"/>
              </a:ext>
            </a:extLst>
          </xdr:cNvPr>
          <xdr:cNvSpPr>
            <a:spLocks/>
          </xdr:cNvSpPr>
        </xdr:nvSpPr>
        <xdr:spPr bwMode="auto">
          <a:xfrm>
            <a:off x="11052" y="8389"/>
            <a:ext cx="4" cy="2"/>
          </a:xfrm>
          <a:custGeom>
            <a:avLst/>
            <a:gdLst>
              <a:gd name="T0" fmla="*/ 14 w 14"/>
              <a:gd name="T1" fmla="*/ 5 h 5"/>
              <a:gd name="T2" fmla="*/ 12 w 14"/>
              <a:gd name="T3" fmla="*/ 4 h 5"/>
              <a:gd name="T4" fmla="*/ 10 w 14"/>
              <a:gd name="T5" fmla="*/ 4 h 5"/>
              <a:gd name="T6" fmla="*/ 8 w 14"/>
              <a:gd name="T7" fmla="*/ 2 h 5"/>
              <a:gd name="T8" fmla="*/ 7 w 14"/>
              <a:gd name="T9" fmla="*/ 2 h 5"/>
              <a:gd name="T10" fmla="*/ 4 w 14"/>
              <a:gd name="T11" fmla="*/ 1 h 5"/>
              <a:gd name="T12" fmla="*/ 2 w 14"/>
              <a:gd name="T13" fmla="*/ 1 h 5"/>
              <a:gd name="T14" fmla="*/ 0 w 14"/>
              <a:gd name="T1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14" h="5">
                <a:moveTo>
                  <a:pt x="14" y="5"/>
                </a:moveTo>
                <a:lnTo>
                  <a:pt x="12" y="4"/>
                </a:lnTo>
                <a:lnTo>
                  <a:pt x="10" y="4"/>
                </a:lnTo>
                <a:lnTo>
                  <a:pt x="8" y="2"/>
                </a:lnTo>
                <a:lnTo>
                  <a:pt x="7" y="2"/>
                </a:lnTo>
                <a:lnTo>
                  <a:pt x="4" y="1"/>
                </a:lnTo>
                <a:lnTo>
                  <a:pt x="2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51" name="Freeform 2127">
            <a:extLst>
              <a:ext uri="{FF2B5EF4-FFF2-40B4-BE49-F238E27FC236}">
                <a16:creationId xmlns:a16="http://schemas.microsoft.com/office/drawing/2014/main" id="{00000000-0008-0000-0000-00004F0C0000}"/>
              </a:ext>
            </a:extLst>
          </xdr:cNvPr>
          <xdr:cNvSpPr>
            <a:spLocks/>
          </xdr:cNvSpPr>
        </xdr:nvSpPr>
        <xdr:spPr bwMode="auto">
          <a:xfrm>
            <a:off x="11154" y="8345"/>
            <a:ext cx="35" cy="12"/>
          </a:xfrm>
          <a:custGeom>
            <a:avLst/>
            <a:gdLst>
              <a:gd name="T0" fmla="*/ 0 w 104"/>
              <a:gd name="T1" fmla="*/ 26 h 36"/>
              <a:gd name="T2" fmla="*/ 9 w 104"/>
              <a:gd name="T3" fmla="*/ 30 h 36"/>
              <a:gd name="T4" fmla="*/ 17 w 104"/>
              <a:gd name="T5" fmla="*/ 33 h 36"/>
              <a:gd name="T6" fmla="*/ 27 w 104"/>
              <a:gd name="T7" fmla="*/ 34 h 36"/>
              <a:gd name="T8" fmla="*/ 37 w 104"/>
              <a:gd name="T9" fmla="*/ 36 h 36"/>
              <a:gd name="T10" fmla="*/ 48 w 104"/>
              <a:gd name="T11" fmla="*/ 36 h 36"/>
              <a:gd name="T12" fmla="*/ 58 w 104"/>
              <a:gd name="T13" fmla="*/ 34 h 36"/>
              <a:gd name="T14" fmla="*/ 68 w 104"/>
              <a:gd name="T15" fmla="*/ 33 h 36"/>
              <a:gd name="T16" fmla="*/ 78 w 104"/>
              <a:gd name="T17" fmla="*/ 30 h 36"/>
              <a:gd name="T18" fmla="*/ 87 w 104"/>
              <a:gd name="T19" fmla="*/ 26 h 36"/>
              <a:gd name="T20" fmla="*/ 93 w 104"/>
              <a:gd name="T21" fmla="*/ 21 h 36"/>
              <a:gd name="T22" fmla="*/ 98 w 104"/>
              <a:gd name="T23" fmla="*/ 16 h 36"/>
              <a:gd name="T24" fmla="*/ 103 w 104"/>
              <a:gd name="T25" fmla="*/ 10 h 36"/>
              <a:gd name="T26" fmla="*/ 104 w 104"/>
              <a:gd name="T27" fmla="*/ 4 h 36"/>
              <a:gd name="T28" fmla="*/ 104 w 104"/>
              <a:gd name="T29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4" h="36">
                <a:moveTo>
                  <a:pt x="0" y="26"/>
                </a:moveTo>
                <a:lnTo>
                  <a:pt x="9" y="30"/>
                </a:lnTo>
                <a:lnTo>
                  <a:pt x="17" y="33"/>
                </a:lnTo>
                <a:lnTo>
                  <a:pt x="27" y="34"/>
                </a:lnTo>
                <a:lnTo>
                  <a:pt x="37" y="36"/>
                </a:lnTo>
                <a:lnTo>
                  <a:pt x="48" y="36"/>
                </a:lnTo>
                <a:lnTo>
                  <a:pt x="58" y="34"/>
                </a:lnTo>
                <a:lnTo>
                  <a:pt x="68" y="33"/>
                </a:lnTo>
                <a:lnTo>
                  <a:pt x="78" y="30"/>
                </a:lnTo>
                <a:lnTo>
                  <a:pt x="87" y="26"/>
                </a:lnTo>
                <a:lnTo>
                  <a:pt x="93" y="21"/>
                </a:lnTo>
                <a:lnTo>
                  <a:pt x="98" y="16"/>
                </a:lnTo>
                <a:lnTo>
                  <a:pt x="103" y="10"/>
                </a:lnTo>
                <a:lnTo>
                  <a:pt x="104" y="4"/>
                </a:lnTo>
                <a:lnTo>
                  <a:pt x="10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52" name="Freeform 2128">
            <a:extLst>
              <a:ext uri="{FF2B5EF4-FFF2-40B4-BE49-F238E27FC236}">
                <a16:creationId xmlns:a16="http://schemas.microsoft.com/office/drawing/2014/main" id="{00000000-0008-0000-0000-0000500C0000}"/>
              </a:ext>
            </a:extLst>
          </xdr:cNvPr>
          <xdr:cNvSpPr>
            <a:spLocks/>
          </xdr:cNvSpPr>
        </xdr:nvSpPr>
        <xdr:spPr bwMode="auto">
          <a:xfrm>
            <a:off x="11039" y="8383"/>
            <a:ext cx="6" cy="3"/>
          </a:xfrm>
          <a:custGeom>
            <a:avLst/>
            <a:gdLst>
              <a:gd name="T0" fmla="*/ 0 w 18"/>
              <a:gd name="T1" fmla="*/ 0 h 9"/>
              <a:gd name="T2" fmla="*/ 5 w 18"/>
              <a:gd name="T3" fmla="*/ 3 h 9"/>
              <a:gd name="T4" fmla="*/ 12 w 18"/>
              <a:gd name="T5" fmla="*/ 6 h 9"/>
              <a:gd name="T6" fmla="*/ 18 w 18"/>
              <a:gd name="T7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8" h="9">
                <a:moveTo>
                  <a:pt x="0" y="0"/>
                </a:moveTo>
                <a:lnTo>
                  <a:pt x="5" y="3"/>
                </a:lnTo>
                <a:lnTo>
                  <a:pt x="12" y="6"/>
                </a:lnTo>
                <a:lnTo>
                  <a:pt x="18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53" name="Line 2129">
            <a:extLst>
              <a:ext uri="{FF2B5EF4-FFF2-40B4-BE49-F238E27FC236}">
                <a16:creationId xmlns:a16="http://schemas.microsoft.com/office/drawing/2014/main" id="{00000000-0008-0000-0000-000051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1120" y="8272"/>
            <a:ext cx="1617" cy="9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4" name="Line 2130">
            <a:extLst>
              <a:ext uri="{FF2B5EF4-FFF2-40B4-BE49-F238E27FC236}">
                <a16:creationId xmlns:a16="http://schemas.microsoft.com/office/drawing/2014/main" id="{00000000-0008-0000-0000-0000520C0000}"/>
              </a:ext>
            </a:extLst>
          </xdr:cNvPr>
          <xdr:cNvSpPr>
            <a:spLocks noChangeShapeType="1"/>
          </xdr:cNvSpPr>
        </xdr:nvSpPr>
        <xdr:spPr bwMode="auto">
          <a:xfrm>
            <a:off x="11142" y="8268"/>
            <a:ext cx="1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5" name="Line 2131">
            <a:extLst>
              <a:ext uri="{FF2B5EF4-FFF2-40B4-BE49-F238E27FC236}">
                <a16:creationId xmlns:a16="http://schemas.microsoft.com/office/drawing/2014/main" id="{00000000-0008-0000-0000-0000530C0000}"/>
              </a:ext>
            </a:extLst>
          </xdr:cNvPr>
          <xdr:cNvSpPr>
            <a:spLocks noChangeShapeType="1"/>
          </xdr:cNvSpPr>
        </xdr:nvSpPr>
        <xdr:spPr bwMode="auto">
          <a:xfrm>
            <a:off x="12732" y="9185"/>
            <a:ext cx="28" cy="1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6" name="Line 2132">
            <a:extLst>
              <a:ext uri="{FF2B5EF4-FFF2-40B4-BE49-F238E27FC236}">
                <a16:creationId xmlns:a16="http://schemas.microsoft.com/office/drawing/2014/main" id="{00000000-0008-0000-0000-0000540C0000}"/>
              </a:ext>
            </a:extLst>
          </xdr:cNvPr>
          <xdr:cNvSpPr>
            <a:spLocks noChangeShapeType="1"/>
          </xdr:cNvSpPr>
        </xdr:nvSpPr>
        <xdr:spPr bwMode="auto">
          <a:xfrm>
            <a:off x="11201" y="8283"/>
            <a:ext cx="1516" cy="87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57" name="Freeform 2133">
            <a:extLst>
              <a:ext uri="{FF2B5EF4-FFF2-40B4-BE49-F238E27FC236}">
                <a16:creationId xmlns:a16="http://schemas.microsoft.com/office/drawing/2014/main" id="{00000000-0008-0000-0000-0000550C0000}"/>
              </a:ext>
            </a:extLst>
          </xdr:cNvPr>
          <xdr:cNvSpPr>
            <a:spLocks/>
          </xdr:cNvSpPr>
        </xdr:nvSpPr>
        <xdr:spPr bwMode="auto">
          <a:xfrm>
            <a:off x="12717" y="9157"/>
            <a:ext cx="1" cy="2"/>
          </a:xfrm>
          <a:custGeom>
            <a:avLst/>
            <a:gdLst>
              <a:gd name="T0" fmla="*/ 0 w 3"/>
              <a:gd name="T1" fmla="*/ 0 h 4"/>
              <a:gd name="T2" fmla="*/ 0 w 3"/>
              <a:gd name="T3" fmla="*/ 1 h 4"/>
              <a:gd name="T4" fmla="*/ 2 w 3"/>
              <a:gd name="T5" fmla="*/ 1 h 4"/>
              <a:gd name="T6" fmla="*/ 2 w 3"/>
              <a:gd name="T7" fmla="*/ 3 h 4"/>
              <a:gd name="T8" fmla="*/ 3 w 3"/>
              <a:gd name="T9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4">
                <a:moveTo>
                  <a:pt x="0" y="0"/>
                </a:moveTo>
                <a:lnTo>
                  <a:pt x="0" y="1"/>
                </a:lnTo>
                <a:lnTo>
                  <a:pt x="2" y="1"/>
                </a:lnTo>
                <a:lnTo>
                  <a:pt x="2" y="3"/>
                </a:lnTo>
                <a:lnTo>
                  <a:pt x="3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58" name="Freeform 2134">
            <a:extLst>
              <a:ext uri="{FF2B5EF4-FFF2-40B4-BE49-F238E27FC236}">
                <a16:creationId xmlns:a16="http://schemas.microsoft.com/office/drawing/2014/main" id="{00000000-0008-0000-0000-0000560C0000}"/>
              </a:ext>
            </a:extLst>
          </xdr:cNvPr>
          <xdr:cNvSpPr>
            <a:spLocks/>
          </xdr:cNvSpPr>
        </xdr:nvSpPr>
        <xdr:spPr bwMode="auto">
          <a:xfrm>
            <a:off x="12716" y="9165"/>
            <a:ext cx="16" cy="20"/>
          </a:xfrm>
          <a:custGeom>
            <a:avLst/>
            <a:gdLst>
              <a:gd name="T0" fmla="*/ 49 w 49"/>
              <a:gd name="T1" fmla="*/ 59 h 59"/>
              <a:gd name="T2" fmla="*/ 36 w 49"/>
              <a:gd name="T3" fmla="*/ 51 h 59"/>
              <a:gd name="T4" fmla="*/ 25 w 49"/>
              <a:gd name="T5" fmla="*/ 42 h 59"/>
              <a:gd name="T6" fmla="*/ 16 w 49"/>
              <a:gd name="T7" fmla="*/ 32 h 59"/>
              <a:gd name="T8" fmla="*/ 9 w 49"/>
              <a:gd name="T9" fmla="*/ 22 h 59"/>
              <a:gd name="T10" fmla="*/ 3 w 49"/>
              <a:gd name="T11" fmla="*/ 11 h 59"/>
              <a:gd name="T12" fmla="*/ 0 w 49"/>
              <a:gd name="T13" fmla="*/ 0 h 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9" h="59">
                <a:moveTo>
                  <a:pt x="49" y="59"/>
                </a:moveTo>
                <a:lnTo>
                  <a:pt x="36" y="51"/>
                </a:lnTo>
                <a:lnTo>
                  <a:pt x="25" y="42"/>
                </a:lnTo>
                <a:lnTo>
                  <a:pt x="16" y="32"/>
                </a:lnTo>
                <a:lnTo>
                  <a:pt x="9" y="22"/>
                </a:lnTo>
                <a:lnTo>
                  <a:pt x="3" y="1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59" name="Freeform 2135">
            <a:extLst>
              <a:ext uri="{FF2B5EF4-FFF2-40B4-BE49-F238E27FC236}">
                <a16:creationId xmlns:a16="http://schemas.microsoft.com/office/drawing/2014/main" id="{00000000-0008-0000-0000-0000570C0000}"/>
              </a:ext>
            </a:extLst>
          </xdr:cNvPr>
          <xdr:cNvSpPr>
            <a:spLocks/>
          </xdr:cNvSpPr>
        </xdr:nvSpPr>
        <xdr:spPr bwMode="auto">
          <a:xfrm>
            <a:off x="12743" y="9191"/>
            <a:ext cx="6" cy="4"/>
          </a:xfrm>
          <a:custGeom>
            <a:avLst/>
            <a:gdLst>
              <a:gd name="T0" fmla="*/ 17 w 17"/>
              <a:gd name="T1" fmla="*/ 12 h 12"/>
              <a:gd name="T2" fmla="*/ 9 w 17"/>
              <a:gd name="T3" fmla="*/ 7 h 12"/>
              <a:gd name="T4" fmla="*/ 0 w 17"/>
              <a:gd name="T5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7" h="12">
                <a:moveTo>
                  <a:pt x="17" y="12"/>
                </a:moveTo>
                <a:lnTo>
                  <a:pt x="9" y="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60" name="Freeform 2136">
            <a:extLst>
              <a:ext uri="{FF2B5EF4-FFF2-40B4-BE49-F238E27FC236}">
                <a16:creationId xmlns:a16="http://schemas.microsoft.com/office/drawing/2014/main" id="{00000000-0008-0000-0000-0000580C0000}"/>
              </a:ext>
            </a:extLst>
          </xdr:cNvPr>
          <xdr:cNvSpPr>
            <a:spLocks/>
          </xdr:cNvSpPr>
        </xdr:nvSpPr>
        <xdr:spPr bwMode="auto">
          <a:xfrm>
            <a:off x="12588" y="9176"/>
            <a:ext cx="6" cy="8"/>
          </a:xfrm>
          <a:custGeom>
            <a:avLst/>
            <a:gdLst>
              <a:gd name="T0" fmla="*/ 17 w 17"/>
              <a:gd name="T1" fmla="*/ 25 h 25"/>
              <a:gd name="T2" fmla="*/ 10 w 17"/>
              <a:gd name="T3" fmla="*/ 20 h 25"/>
              <a:gd name="T4" fmla="*/ 6 w 17"/>
              <a:gd name="T5" fmla="*/ 15 h 25"/>
              <a:gd name="T6" fmla="*/ 1 w 17"/>
              <a:gd name="T7" fmla="*/ 9 h 25"/>
              <a:gd name="T8" fmla="*/ 0 w 17"/>
              <a:gd name="T9" fmla="*/ 3 h 25"/>
              <a:gd name="T10" fmla="*/ 0 w 17"/>
              <a:gd name="T11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5">
                <a:moveTo>
                  <a:pt x="17" y="25"/>
                </a:moveTo>
                <a:lnTo>
                  <a:pt x="10" y="20"/>
                </a:lnTo>
                <a:lnTo>
                  <a:pt x="6" y="15"/>
                </a:lnTo>
                <a:lnTo>
                  <a:pt x="1" y="9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61" name="Freeform 2137">
            <a:extLst>
              <a:ext uri="{FF2B5EF4-FFF2-40B4-BE49-F238E27FC236}">
                <a16:creationId xmlns:a16="http://schemas.microsoft.com/office/drawing/2014/main" id="{00000000-0008-0000-0000-0000590C0000}"/>
              </a:ext>
            </a:extLst>
          </xdr:cNvPr>
          <xdr:cNvSpPr>
            <a:spLocks/>
          </xdr:cNvSpPr>
        </xdr:nvSpPr>
        <xdr:spPr bwMode="auto">
          <a:xfrm>
            <a:off x="12623" y="9167"/>
            <a:ext cx="6" cy="9"/>
          </a:xfrm>
          <a:custGeom>
            <a:avLst/>
            <a:gdLst>
              <a:gd name="T0" fmla="*/ 0 w 19"/>
              <a:gd name="T1" fmla="*/ 0 h 25"/>
              <a:gd name="T2" fmla="*/ 7 w 19"/>
              <a:gd name="T3" fmla="*/ 5 h 25"/>
              <a:gd name="T4" fmla="*/ 13 w 19"/>
              <a:gd name="T5" fmla="*/ 10 h 25"/>
              <a:gd name="T6" fmla="*/ 16 w 19"/>
              <a:gd name="T7" fmla="*/ 15 h 25"/>
              <a:gd name="T8" fmla="*/ 17 w 19"/>
              <a:gd name="T9" fmla="*/ 23 h 25"/>
              <a:gd name="T10" fmla="*/ 19 w 19"/>
              <a:gd name="T11" fmla="*/ 25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9" h="25">
                <a:moveTo>
                  <a:pt x="0" y="0"/>
                </a:moveTo>
                <a:lnTo>
                  <a:pt x="7" y="5"/>
                </a:lnTo>
                <a:lnTo>
                  <a:pt x="13" y="10"/>
                </a:lnTo>
                <a:lnTo>
                  <a:pt x="16" y="15"/>
                </a:lnTo>
                <a:lnTo>
                  <a:pt x="17" y="23"/>
                </a:lnTo>
                <a:lnTo>
                  <a:pt x="19" y="2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62" name="Line 2138">
            <a:extLst>
              <a:ext uri="{FF2B5EF4-FFF2-40B4-BE49-F238E27FC236}">
                <a16:creationId xmlns:a16="http://schemas.microsoft.com/office/drawing/2014/main" id="{00000000-0008-0000-0000-00005A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741" y="9188"/>
            <a:ext cx="2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63" name="Line 2139">
            <a:extLst>
              <a:ext uri="{FF2B5EF4-FFF2-40B4-BE49-F238E27FC236}">
                <a16:creationId xmlns:a16="http://schemas.microsoft.com/office/drawing/2014/main" id="{00000000-0008-0000-0000-00005B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737" y="9185"/>
            <a:ext cx="4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64" name="Line 2140">
            <a:extLst>
              <a:ext uri="{FF2B5EF4-FFF2-40B4-BE49-F238E27FC236}">
                <a16:creationId xmlns:a16="http://schemas.microsoft.com/office/drawing/2014/main" id="{00000000-0008-0000-0000-00005C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12734" y="9181"/>
            <a:ext cx="3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65" name="Freeform 2141">
            <a:extLst>
              <a:ext uri="{FF2B5EF4-FFF2-40B4-BE49-F238E27FC236}">
                <a16:creationId xmlns:a16="http://schemas.microsoft.com/office/drawing/2014/main" id="{00000000-0008-0000-0000-00005D0C0000}"/>
              </a:ext>
            </a:extLst>
          </xdr:cNvPr>
          <xdr:cNvSpPr>
            <a:spLocks/>
          </xdr:cNvSpPr>
        </xdr:nvSpPr>
        <xdr:spPr bwMode="auto">
          <a:xfrm>
            <a:off x="12760" y="9201"/>
            <a:ext cx="17" cy="16"/>
          </a:xfrm>
          <a:custGeom>
            <a:avLst/>
            <a:gdLst>
              <a:gd name="T0" fmla="*/ 50 w 50"/>
              <a:gd name="T1" fmla="*/ 47 h 47"/>
              <a:gd name="T2" fmla="*/ 41 w 50"/>
              <a:gd name="T3" fmla="*/ 37 h 47"/>
              <a:gd name="T4" fmla="*/ 33 w 50"/>
              <a:gd name="T5" fmla="*/ 27 h 47"/>
              <a:gd name="T6" fmla="*/ 24 w 50"/>
              <a:gd name="T7" fmla="*/ 18 h 47"/>
              <a:gd name="T8" fmla="*/ 16 w 50"/>
              <a:gd name="T9" fmla="*/ 11 h 47"/>
              <a:gd name="T10" fmla="*/ 7 w 50"/>
              <a:gd name="T11" fmla="*/ 4 h 47"/>
              <a:gd name="T12" fmla="*/ 0 w 50"/>
              <a:gd name="T13" fmla="*/ 0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47">
                <a:moveTo>
                  <a:pt x="50" y="47"/>
                </a:moveTo>
                <a:lnTo>
                  <a:pt x="41" y="37"/>
                </a:lnTo>
                <a:lnTo>
                  <a:pt x="33" y="27"/>
                </a:lnTo>
                <a:lnTo>
                  <a:pt x="24" y="18"/>
                </a:lnTo>
                <a:lnTo>
                  <a:pt x="16" y="11"/>
                </a:lnTo>
                <a:lnTo>
                  <a:pt x="7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66" name="Freeform 2142">
            <a:extLst>
              <a:ext uri="{FF2B5EF4-FFF2-40B4-BE49-F238E27FC236}">
                <a16:creationId xmlns:a16="http://schemas.microsoft.com/office/drawing/2014/main" id="{00000000-0008-0000-0000-00005E0C0000}"/>
              </a:ext>
            </a:extLst>
          </xdr:cNvPr>
          <xdr:cNvSpPr>
            <a:spLocks/>
          </xdr:cNvSpPr>
        </xdr:nvSpPr>
        <xdr:spPr bwMode="auto">
          <a:xfrm>
            <a:off x="12718" y="9159"/>
            <a:ext cx="16" cy="22"/>
          </a:xfrm>
          <a:custGeom>
            <a:avLst/>
            <a:gdLst>
              <a:gd name="T0" fmla="*/ 50 w 50"/>
              <a:gd name="T1" fmla="*/ 68 h 68"/>
              <a:gd name="T2" fmla="*/ 41 w 50"/>
              <a:gd name="T3" fmla="*/ 57 h 68"/>
              <a:gd name="T4" fmla="*/ 31 w 50"/>
              <a:gd name="T5" fmla="*/ 44 h 68"/>
              <a:gd name="T6" fmla="*/ 21 w 50"/>
              <a:gd name="T7" fmla="*/ 30 h 68"/>
              <a:gd name="T8" fmla="*/ 11 w 50"/>
              <a:gd name="T9" fmla="*/ 16 h 68"/>
              <a:gd name="T10" fmla="*/ 0 w 50"/>
              <a:gd name="T11" fmla="*/ 0 h 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0" h="68">
                <a:moveTo>
                  <a:pt x="50" y="68"/>
                </a:moveTo>
                <a:lnTo>
                  <a:pt x="41" y="57"/>
                </a:lnTo>
                <a:lnTo>
                  <a:pt x="31" y="44"/>
                </a:lnTo>
                <a:lnTo>
                  <a:pt x="21" y="30"/>
                </a:lnTo>
                <a:lnTo>
                  <a:pt x="11" y="1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67" name="Line 2143">
            <a:extLst>
              <a:ext uri="{FF2B5EF4-FFF2-40B4-BE49-F238E27FC236}">
                <a16:creationId xmlns:a16="http://schemas.microsoft.com/office/drawing/2014/main" id="{00000000-0008-0000-0000-00005F0C0000}"/>
              </a:ext>
            </a:extLst>
          </xdr:cNvPr>
          <xdr:cNvSpPr>
            <a:spLocks noChangeShapeType="1"/>
          </xdr:cNvSpPr>
        </xdr:nvSpPr>
        <xdr:spPr bwMode="auto">
          <a:xfrm>
            <a:off x="13281" y="8660"/>
            <a:ext cx="1" cy="231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68" name="Line 2144">
            <a:extLst>
              <a:ext uri="{FF2B5EF4-FFF2-40B4-BE49-F238E27FC236}">
                <a16:creationId xmlns:a16="http://schemas.microsoft.com/office/drawing/2014/main" id="{00000000-0008-0000-0000-0000600C0000}"/>
              </a:ext>
            </a:extLst>
          </xdr:cNvPr>
          <xdr:cNvSpPr>
            <a:spLocks noChangeShapeType="1"/>
          </xdr:cNvSpPr>
        </xdr:nvSpPr>
        <xdr:spPr bwMode="auto">
          <a:xfrm>
            <a:off x="13289" y="8643"/>
            <a:ext cx="1" cy="231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69" name="Line 2145">
            <a:extLst>
              <a:ext uri="{FF2B5EF4-FFF2-40B4-BE49-F238E27FC236}">
                <a16:creationId xmlns:a16="http://schemas.microsoft.com/office/drawing/2014/main" id="{00000000-0008-0000-0000-000061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1013" y="844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0" name="Freeform 2146">
            <a:extLst>
              <a:ext uri="{FF2B5EF4-FFF2-40B4-BE49-F238E27FC236}">
                <a16:creationId xmlns:a16="http://schemas.microsoft.com/office/drawing/2014/main" id="{00000000-0008-0000-0000-0000620C0000}"/>
              </a:ext>
            </a:extLst>
          </xdr:cNvPr>
          <xdr:cNvSpPr>
            <a:spLocks/>
          </xdr:cNvSpPr>
        </xdr:nvSpPr>
        <xdr:spPr bwMode="auto">
          <a:xfrm>
            <a:off x="11050" y="8387"/>
            <a:ext cx="4" cy="2"/>
          </a:xfrm>
          <a:custGeom>
            <a:avLst/>
            <a:gdLst>
              <a:gd name="T0" fmla="*/ 0 w 14"/>
              <a:gd name="T1" fmla="*/ 0 h 4"/>
              <a:gd name="T2" fmla="*/ 7 w 14"/>
              <a:gd name="T3" fmla="*/ 3 h 4"/>
              <a:gd name="T4" fmla="*/ 14 w 14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4">
                <a:moveTo>
                  <a:pt x="0" y="0"/>
                </a:moveTo>
                <a:lnTo>
                  <a:pt x="7" y="3"/>
                </a:lnTo>
                <a:lnTo>
                  <a:pt x="14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71" name="Freeform 2147">
            <a:extLst>
              <a:ext uri="{FF2B5EF4-FFF2-40B4-BE49-F238E27FC236}">
                <a16:creationId xmlns:a16="http://schemas.microsoft.com/office/drawing/2014/main" id="{00000000-0008-0000-0000-0000630C0000}"/>
              </a:ext>
            </a:extLst>
          </xdr:cNvPr>
          <xdr:cNvSpPr>
            <a:spLocks/>
          </xdr:cNvSpPr>
        </xdr:nvSpPr>
        <xdr:spPr bwMode="auto">
          <a:xfrm>
            <a:off x="11045" y="8386"/>
            <a:ext cx="5" cy="1"/>
          </a:xfrm>
          <a:custGeom>
            <a:avLst/>
            <a:gdLst>
              <a:gd name="T0" fmla="*/ 0 w 13"/>
              <a:gd name="T1" fmla="*/ 0 h 4"/>
              <a:gd name="T2" fmla="*/ 6 w 13"/>
              <a:gd name="T3" fmla="*/ 2 h 4"/>
              <a:gd name="T4" fmla="*/ 13 w 13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0"/>
                </a:moveTo>
                <a:lnTo>
                  <a:pt x="6" y="2"/>
                </a:lnTo>
                <a:lnTo>
                  <a:pt x="13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72" name="Freeform 2148">
            <a:extLst>
              <a:ext uri="{FF2B5EF4-FFF2-40B4-BE49-F238E27FC236}">
                <a16:creationId xmlns:a16="http://schemas.microsoft.com/office/drawing/2014/main" id="{00000000-0008-0000-0000-0000640C0000}"/>
              </a:ext>
            </a:extLst>
          </xdr:cNvPr>
          <xdr:cNvSpPr>
            <a:spLocks/>
          </xdr:cNvSpPr>
        </xdr:nvSpPr>
        <xdr:spPr bwMode="auto">
          <a:xfrm>
            <a:off x="11148" y="8334"/>
            <a:ext cx="35" cy="11"/>
          </a:xfrm>
          <a:custGeom>
            <a:avLst/>
            <a:gdLst>
              <a:gd name="T0" fmla="*/ 106 w 106"/>
              <a:gd name="T1" fmla="*/ 10 h 35"/>
              <a:gd name="T2" fmla="*/ 97 w 106"/>
              <a:gd name="T3" fmla="*/ 6 h 35"/>
              <a:gd name="T4" fmla="*/ 87 w 106"/>
              <a:gd name="T5" fmla="*/ 3 h 35"/>
              <a:gd name="T6" fmla="*/ 77 w 106"/>
              <a:gd name="T7" fmla="*/ 1 h 35"/>
              <a:gd name="T8" fmla="*/ 67 w 106"/>
              <a:gd name="T9" fmla="*/ 0 h 35"/>
              <a:gd name="T10" fmla="*/ 56 w 106"/>
              <a:gd name="T11" fmla="*/ 0 h 35"/>
              <a:gd name="T12" fmla="*/ 46 w 106"/>
              <a:gd name="T13" fmla="*/ 1 h 35"/>
              <a:gd name="T14" fmla="*/ 36 w 106"/>
              <a:gd name="T15" fmla="*/ 3 h 35"/>
              <a:gd name="T16" fmla="*/ 26 w 106"/>
              <a:gd name="T17" fmla="*/ 6 h 35"/>
              <a:gd name="T18" fmla="*/ 19 w 106"/>
              <a:gd name="T19" fmla="*/ 10 h 35"/>
              <a:gd name="T20" fmla="*/ 12 w 106"/>
              <a:gd name="T21" fmla="*/ 14 h 35"/>
              <a:gd name="T22" fmla="*/ 6 w 106"/>
              <a:gd name="T23" fmla="*/ 20 h 35"/>
              <a:gd name="T24" fmla="*/ 3 w 106"/>
              <a:gd name="T25" fmla="*/ 25 h 35"/>
              <a:gd name="T26" fmla="*/ 0 w 106"/>
              <a:gd name="T27" fmla="*/ 31 h 35"/>
              <a:gd name="T28" fmla="*/ 0 w 106"/>
              <a:gd name="T29" fmla="*/ 35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6" h="35">
                <a:moveTo>
                  <a:pt x="106" y="10"/>
                </a:moveTo>
                <a:lnTo>
                  <a:pt x="97" y="6"/>
                </a:lnTo>
                <a:lnTo>
                  <a:pt x="87" y="3"/>
                </a:lnTo>
                <a:lnTo>
                  <a:pt x="77" y="1"/>
                </a:lnTo>
                <a:lnTo>
                  <a:pt x="67" y="0"/>
                </a:lnTo>
                <a:lnTo>
                  <a:pt x="56" y="0"/>
                </a:lnTo>
                <a:lnTo>
                  <a:pt x="46" y="1"/>
                </a:lnTo>
                <a:lnTo>
                  <a:pt x="36" y="3"/>
                </a:lnTo>
                <a:lnTo>
                  <a:pt x="26" y="6"/>
                </a:lnTo>
                <a:lnTo>
                  <a:pt x="19" y="10"/>
                </a:lnTo>
                <a:lnTo>
                  <a:pt x="12" y="14"/>
                </a:lnTo>
                <a:lnTo>
                  <a:pt x="6" y="20"/>
                </a:lnTo>
                <a:lnTo>
                  <a:pt x="3" y="25"/>
                </a:lnTo>
                <a:lnTo>
                  <a:pt x="0" y="31"/>
                </a:lnTo>
                <a:lnTo>
                  <a:pt x="0" y="3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73" name="Freeform 2149">
            <a:extLst>
              <a:ext uri="{FF2B5EF4-FFF2-40B4-BE49-F238E27FC236}">
                <a16:creationId xmlns:a16="http://schemas.microsoft.com/office/drawing/2014/main" id="{00000000-0008-0000-0000-0000650C0000}"/>
              </a:ext>
            </a:extLst>
          </xdr:cNvPr>
          <xdr:cNvSpPr>
            <a:spLocks/>
          </xdr:cNvSpPr>
        </xdr:nvSpPr>
        <xdr:spPr bwMode="auto">
          <a:xfrm>
            <a:off x="11153" y="8274"/>
            <a:ext cx="47" cy="10"/>
          </a:xfrm>
          <a:custGeom>
            <a:avLst/>
            <a:gdLst>
              <a:gd name="T0" fmla="*/ 0 w 141"/>
              <a:gd name="T1" fmla="*/ 0 h 30"/>
              <a:gd name="T2" fmla="*/ 14 w 141"/>
              <a:gd name="T3" fmla="*/ 9 h 30"/>
              <a:gd name="T4" fmla="*/ 30 w 141"/>
              <a:gd name="T5" fmla="*/ 14 h 30"/>
              <a:gd name="T6" fmla="*/ 47 w 141"/>
              <a:gd name="T7" fmla="*/ 20 h 30"/>
              <a:gd name="T8" fmla="*/ 64 w 141"/>
              <a:gd name="T9" fmla="*/ 24 h 30"/>
              <a:gd name="T10" fmla="*/ 82 w 141"/>
              <a:gd name="T11" fmla="*/ 27 h 30"/>
              <a:gd name="T12" fmla="*/ 102 w 141"/>
              <a:gd name="T13" fmla="*/ 29 h 30"/>
              <a:gd name="T14" fmla="*/ 121 w 141"/>
              <a:gd name="T15" fmla="*/ 30 h 30"/>
              <a:gd name="T16" fmla="*/ 141 w 141"/>
              <a:gd name="T17" fmla="*/ 29 h 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41" h="30">
                <a:moveTo>
                  <a:pt x="0" y="0"/>
                </a:moveTo>
                <a:lnTo>
                  <a:pt x="14" y="9"/>
                </a:lnTo>
                <a:lnTo>
                  <a:pt x="30" y="14"/>
                </a:lnTo>
                <a:lnTo>
                  <a:pt x="47" y="20"/>
                </a:lnTo>
                <a:lnTo>
                  <a:pt x="64" y="24"/>
                </a:lnTo>
                <a:lnTo>
                  <a:pt x="82" y="27"/>
                </a:lnTo>
                <a:lnTo>
                  <a:pt x="102" y="29"/>
                </a:lnTo>
                <a:lnTo>
                  <a:pt x="121" y="30"/>
                </a:lnTo>
                <a:lnTo>
                  <a:pt x="141" y="2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74" name="Line 2150">
            <a:extLst>
              <a:ext uri="{FF2B5EF4-FFF2-40B4-BE49-F238E27FC236}">
                <a16:creationId xmlns:a16="http://schemas.microsoft.com/office/drawing/2014/main" id="{00000000-0008-0000-0000-000066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779" y="1155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5" name="Line 2151">
            <a:extLst>
              <a:ext uri="{FF2B5EF4-FFF2-40B4-BE49-F238E27FC236}">
                <a16:creationId xmlns:a16="http://schemas.microsoft.com/office/drawing/2014/main" id="{00000000-0008-0000-0000-000067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215" y="11641"/>
            <a:ext cx="9" cy="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6" name="Line 2152">
            <a:extLst>
              <a:ext uri="{FF2B5EF4-FFF2-40B4-BE49-F238E27FC236}">
                <a16:creationId xmlns:a16="http://schemas.microsoft.com/office/drawing/2014/main" id="{00000000-0008-0000-0000-000068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209" y="11644"/>
            <a:ext cx="15" cy="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77" name="Freeform 2153">
            <a:extLst>
              <a:ext uri="{FF2B5EF4-FFF2-40B4-BE49-F238E27FC236}">
                <a16:creationId xmlns:a16="http://schemas.microsoft.com/office/drawing/2014/main" id="{00000000-0008-0000-0000-0000690C0000}"/>
              </a:ext>
            </a:extLst>
          </xdr:cNvPr>
          <xdr:cNvSpPr>
            <a:spLocks/>
          </xdr:cNvSpPr>
        </xdr:nvSpPr>
        <xdr:spPr bwMode="auto">
          <a:xfrm>
            <a:off x="11058" y="8392"/>
            <a:ext cx="4" cy="1"/>
          </a:xfrm>
          <a:custGeom>
            <a:avLst/>
            <a:gdLst>
              <a:gd name="T0" fmla="*/ 12 w 12"/>
              <a:gd name="T1" fmla="*/ 4 h 4"/>
              <a:gd name="T2" fmla="*/ 11 w 12"/>
              <a:gd name="T3" fmla="*/ 4 h 4"/>
              <a:gd name="T4" fmla="*/ 8 w 12"/>
              <a:gd name="T5" fmla="*/ 4 h 4"/>
              <a:gd name="T6" fmla="*/ 7 w 12"/>
              <a:gd name="T7" fmla="*/ 3 h 4"/>
              <a:gd name="T8" fmla="*/ 5 w 12"/>
              <a:gd name="T9" fmla="*/ 3 h 4"/>
              <a:gd name="T10" fmla="*/ 4 w 12"/>
              <a:gd name="T11" fmla="*/ 3 h 4"/>
              <a:gd name="T12" fmla="*/ 2 w 12"/>
              <a:gd name="T13" fmla="*/ 2 h 4"/>
              <a:gd name="T14" fmla="*/ 1 w 12"/>
              <a:gd name="T15" fmla="*/ 2 h 4"/>
              <a:gd name="T16" fmla="*/ 0 w 12"/>
              <a:gd name="T17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2" h="4">
                <a:moveTo>
                  <a:pt x="12" y="4"/>
                </a:moveTo>
                <a:lnTo>
                  <a:pt x="11" y="4"/>
                </a:lnTo>
                <a:lnTo>
                  <a:pt x="8" y="4"/>
                </a:lnTo>
                <a:lnTo>
                  <a:pt x="7" y="3"/>
                </a:lnTo>
                <a:lnTo>
                  <a:pt x="5" y="3"/>
                </a:lnTo>
                <a:lnTo>
                  <a:pt x="4" y="3"/>
                </a:lnTo>
                <a:lnTo>
                  <a:pt x="2" y="2"/>
                </a:lnTo>
                <a:lnTo>
                  <a:pt x="1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78" name="Freeform 2154">
            <a:extLst>
              <a:ext uri="{FF2B5EF4-FFF2-40B4-BE49-F238E27FC236}">
                <a16:creationId xmlns:a16="http://schemas.microsoft.com/office/drawing/2014/main" id="{00000000-0008-0000-0000-00006A0C0000}"/>
              </a:ext>
            </a:extLst>
          </xdr:cNvPr>
          <xdr:cNvSpPr>
            <a:spLocks/>
          </xdr:cNvSpPr>
        </xdr:nvSpPr>
        <xdr:spPr bwMode="auto">
          <a:xfrm>
            <a:off x="11059" y="8387"/>
            <a:ext cx="47" cy="5"/>
          </a:xfrm>
          <a:custGeom>
            <a:avLst/>
            <a:gdLst>
              <a:gd name="T0" fmla="*/ 0 w 140"/>
              <a:gd name="T1" fmla="*/ 7 h 13"/>
              <a:gd name="T2" fmla="*/ 8 w 140"/>
              <a:gd name="T3" fmla="*/ 8 h 13"/>
              <a:gd name="T4" fmla="*/ 15 w 140"/>
              <a:gd name="T5" fmla="*/ 10 h 13"/>
              <a:gd name="T6" fmla="*/ 22 w 140"/>
              <a:gd name="T7" fmla="*/ 11 h 13"/>
              <a:gd name="T8" fmla="*/ 29 w 140"/>
              <a:gd name="T9" fmla="*/ 13 h 13"/>
              <a:gd name="T10" fmla="*/ 38 w 140"/>
              <a:gd name="T11" fmla="*/ 13 h 13"/>
              <a:gd name="T12" fmla="*/ 45 w 140"/>
              <a:gd name="T13" fmla="*/ 13 h 13"/>
              <a:gd name="T14" fmla="*/ 53 w 140"/>
              <a:gd name="T15" fmla="*/ 13 h 13"/>
              <a:gd name="T16" fmla="*/ 60 w 140"/>
              <a:gd name="T17" fmla="*/ 13 h 13"/>
              <a:gd name="T18" fmla="*/ 68 w 140"/>
              <a:gd name="T19" fmla="*/ 13 h 13"/>
              <a:gd name="T20" fmla="*/ 76 w 140"/>
              <a:gd name="T21" fmla="*/ 13 h 13"/>
              <a:gd name="T22" fmla="*/ 83 w 140"/>
              <a:gd name="T23" fmla="*/ 13 h 13"/>
              <a:gd name="T24" fmla="*/ 90 w 140"/>
              <a:gd name="T25" fmla="*/ 11 h 13"/>
              <a:gd name="T26" fmla="*/ 99 w 140"/>
              <a:gd name="T27" fmla="*/ 10 h 13"/>
              <a:gd name="T28" fmla="*/ 106 w 140"/>
              <a:gd name="T29" fmla="*/ 8 h 13"/>
              <a:gd name="T30" fmla="*/ 113 w 140"/>
              <a:gd name="T31" fmla="*/ 7 h 13"/>
              <a:gd name="T32" fmla="*/ 120 w 140"/>
              <a:gd name="T33" fmla="*/ 6 h 13"/>
              <a:gd name="T34" fmla="*/ 128 w 140"/>
              <a:gd name="T35" fmla="*/ 4 h 13"/>
              <a:gd name="T36" fmla="*/ 135 w 140"/>
              <a:gd name="T37" fmla="*/ 3 h 13"/>
              <a:gd name="T38" fmla="*/ 140 w 140"/>
              <a:gd name="T39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40" h="13">
                <a:moveTo>
                  <a:pt x="0" y="7"/>
                </a:moveTo>
                <a:lnTo>
                  <a:pt x="8" y="8"/>
                </a:lnTo>
                <a:lnTo>
                  <a:pt x="15" y="10"/>
                </a:lnTo>
                <a:lnTo>
                  <a:pt x="22" y="11"/>
                </a:lnTo>
                <a:lnTo>
                  <a:pt x="29" y="13"/>
                </a:lnTo>
                <a:lnTo>
                  <a:pt x="38" y="13"/>
                </a:lnTo>
                <a:lnTo>
                  <a:pt x="45" y="13"/>
                </a:lnTo>
                <a:lnTo>
                  <a:pt x="53" y="13"/>
                </a:lnTo>
                <a:lnTo>
                  <a:pt x="60" y="13"/>
                </a:lnTo>
                <a:lnTo>
                  <a:pt x="68" y="13"/>
                </a:lnTo>
                <a:lnTo>
                  <a:pt x="76" y="13"/>
                </a:lnTo>
                <a:lnTo>
                  <a:pt x="83" y="13"/>
                </a:lnTo>
                <a:lnTo>
                  <a:pt x="90" y="11"/>
                </a:lnTo>
                <a:lnTo>
                  <a:pt x="99" y="10"/>
                </a:lnTo>
                <a:lnTo>
                  <a:pt x="106" y="8"/>
                </a:lnTo>
                <a:lnTo>
                  <a:pt x="113" y="7"/>
                </a:lnTo>
                <a:lnTo>
                  <a:pt x="120" y="6"/>
                </a:lnTo>
                <a:lnTo>
                  <a:pt x="128" y="4"/>
                </a:lnTo>
                <a:lnTo>
                  <a:pt x="135" y="3"/>
                </a:lnTo>
                <a:lnTo>
                  <a:pt x="14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79" name="Freeform 2155">
            <a:extLst>
              <a:ext uri="{FF2B5EF4-FFF2-40B4-BE49-F238E27FC236}">
                <a16:creationId xmlns:a16="http://schemas.microsoft.com/office/drawing/2014/main" id="{00000000-0008-0000-0000-00006B0C0000}"/>
              </a:ext>
            </a:extLst>
          </xdr:cNvPr>
          <xdr:cNvSpPr>
            <a:spLocks/>
          </xdr:cNvSpPr>
        </xdr:nvSpPr>
        <xdr:spPr bwMode="auto">
          <a:xfrm>
            <a:off x="11054" y="8389"/>
            <a:ext cx="5" cy="1"/>
          </a:xfrm>
          <a:custGeom>
            <a:avLst/>
            <a:gdLst>
              <a:gd name="T0" fmla="*/ 0 w 14"/>
              <a:gd name="T1" fmla="*/ 0 h 3"/>
              <a:gd name="T2" fmla="*/ 7 w 14"/>
              <a:gd name="T3" fmla="*/ 2 h 3"/>
              <a:gd name="T4" fmla="*/ 14 w 14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3">
                <a:moveTo>
                  <a:pt x="0" y="0"/>
                </a:moveTo>
                <a:lnTo>
                  <a:pt x="7" y="2"/>
                </a:lnTo>
                <a:lnTo>
                  <a:pt x="14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80" name="Freeform 2156">
            <a:extLst>
              <a:ext uri="{FF2B5EF4-FFF2-40B4-BE49-F238E27FC236}">
                <a16:creationId xmlns:a16="http://schemas.microsoft.com/office/drawing/2014/main" id="{00000000-0008-0000-0000-00006C0C0000}"/>
              </a:ext>
            </a:extLst>
          </xdr:cNvPr>
          <xdr:cNvSpPr>
            <a:spLocks/>
          </xdr:cNvSpPr>
        </xdr:nvSpPr>
        <xdr:spPr bwMode="auto">
          <a:xfrm>
            <a:off x="11200" y="8283"/>
            <a:ext cx="1" cy="1"/>
          </a:xfrm>
          <a:custGeom>
            <a:avLst/>
            <a:gdLst>
              <a:gd name="T0" fmla="*/ 3 w 3"/>
              <a:gd name="T1" fmla="*/ 1 w 3"/>
              <a:gd name="T2" fmla="*/ 0 w 3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3">
                <a:moveTo>
                  <a:pt x="3" y="0"/>
                </a:move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81" name="Line 2157">
            <a:extLst>
              <a:ext uri="{FF2B5EF4-FFF2-40B4-BE49-F238E27FC236}">
                <a16:creationId xmlns:a16="http://schemas.microsoft.com/office/drawing/2014/main" id="{00000000-0008-0000-0000-00006D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3281" y="10957"/>
            <a:ext cx="8" cy="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82" name="Freeform 2158">
            <a:extLst>
              <a:ext uri="{FF2B5EF4-FFF2-40B4-BE49-F238E27FC236}">
                <a16:creationId xmlns:a16="http://schemas.microsoft.com/office/drawing/2014/main" id="{00000000-0008-0000-0000-00006E0C0000}"/>
              </a:ext>
            </a:extLst>
          </xdr:cNvPr>
          <xdr:cNvSpPr>
            <a:spLocks/>
          </xdr:cNvSpPr>
        </xdr:nvSpPr>
        <xdr:spPr bwMode="auto">
          <a:xfrm>
            <a:off x="12777" y="11566"/>
            <a:ext cx="3" cy="6"/>
          </a:xfrm>
          <a:custGeom>
            <a:avLst/>
            <a:gdLst>
              <a:gd name="T0" fmla="*/ 0 w 9"/>
              <a:gd name="T1" fmla="*/ 17 h 17"/>
              <a:gd name="T2" fmla="*/ 3 w 9"/>
              <a:gd name="T3" fmla="*/ 13 h 17"/>
              <a:gd name="T4" fmla="*/ 6 w 9"/>
              <a:gd name="T5" fmla="*/ 8 h 17"/>
              <a:gd name="T6" fmla="*/ 7 w 9"/>
              <a:gd name="T7" fmla="*/ 6 h 17"/>
              <a:gd name="T8" fmla="*/ 9 w 9"/>
              <a:gd name="T9" fmla="*/ 3 h 17"/>
              <a:gd name="T10" fmla="*/ 9 w 9"/>
              <a:gd name="T11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9" h="17">
                <a:moveTo>
                  <a:pt x="0" y="17"/>
                </a:moveTo>
                <a:lnTo>
                  <a:pt x="3" y="13"/>
                </a:lnTo>
                <a:lnTo>
                  <a:pt x="6" y="8"/>
                </a:lnTo>
                <a:lnTo>
                  <a:pt x="7" y="6"/>
                </a:lnTo>
                <a:lnTo>
                  <a:pt x="9" y="3"/>
                </a:lnTo>
                <a:lnTo>
                  <a:pt x="9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83" name="Freeform 2159">
            <a:extLst>
              <a:ext uri="{FF2B5EF4-FFF2-40B4-BE49-F238E27FC236}">
                <a16:creationId xmlns:a16="http://schemas.microsoft.com/office/drawing/2014/main" id="{00000000-0008-0000-0000-00006F0C0000}"/>
              </a:ext>
            </a:extLst>
          </xdr:cNvPr>
          <xdr:cNvSpPr>
            <a:spLocks/>
          </xdr:cNvSpPr>
        </xdr:nvSpPr>
        <xdr:spPr bwMode="auto">
          <a:xfrm>
            <a:off x="11062" y="8393"/>
            <a:ext cx="12" cy="2"/>
          </a:xfrm>
          <a:custGeom>
            <a:avLst/>
            <a:gdLst>
              <a:gd name="T0" fmla="*/ 0 w 36"/>
              <a:gd name="T1" fmla="*/ 0 h 5"/>
              <a:gd name="T2" fmla="*/ 9 w 36"/>
              <a:gd name="T3" fmla="*/ 2 h 5"/>
              <a:gd name="T4" fmla="*/ 18 w 36"/>
              <a:gd name="T5" fmla="*/ 3 h 5"/>
              <a:gd name="T6" fmla="*/ 28 w 36"/>
              <a:gd name="T7" fmla="*/ 3 h 5"/>
              <a:gd name="T8" fmla="*/ 36 w 36"/>
              <a:gd name="T9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6" h="5">
                <a:moveTo>
                  <a:pt x="0" y="0"/>
                </a:moveTo>
                <a:lnTo>
                  <a:pt x="9" y="2"/>
                </a:lnTo>
                <a:lnTo>
                  <a:pt x="18" y="3"/>
                </a:lnTo>
                <a:lnTo>
                  <a:pt x="28" y="3"/>
                </a:lnTo>
                <a:lnTo>
                  <a:pt x="36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84" name="Line 2160">
            <a:extLst>
              <a:ext uri="{FF2B5EF4-FFF2-40B4-BE49-F238E27FC236}">
                <a16:creationId xmlns:a16="http://schemas.microsoft.com/office/drawing/2014/main" id="{00000000-0008-0000-0000-0000700C0000}"/>
              </a:ext>
            </a:extLst>
          </xdr:cNvPr>
          <xdr:cNvSpPr>
            <a:spLocks noChangeShapeType="1"/>
          </xdr:cNvSpPr>
        </xdr:nvSpPr>
        <xdr:spPr bwMode="auto">
          <a:xfrm>
            <a:off x="11330" y="8358"/>
            <a:ext cx="1951" cy="30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85" name="Line 2161">
            <a:extLst>
              <a:ext uri="{FF2B5EF4-FFF2-40B4-BE49-F238E27FC236}">
                <a16:creationId xmlns:a16="http://schemas.microsoft.com/office/drawing/2014/main" id="{00000000-0008-0000-0000-0000710C0000}"/>
              </a:ext>
            </a:extLst>
          </xdr:cNvPr>
          <xdr:cNvSpPr>
            <a:spLocks noChangeShapeType="1"/>
          </xdr:cNvSpPr>
        </xdr:nvSpPr>
        <xdr:spPr bwMode="auto">
          <a:xfrm>
            <a:off x="11290" y="8335"/>
            <a:ext cx="1999" cy="30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86" name="Freeform 2162">
            <a:extLst>
              <a:ext uri="{FF2B5EF4-FFF2-40B4-BE49-F238E27FC236}">
                <a16:creationId xmlns:a16="http://schemas.microsoft.com/office/drawing/2014/main" id="{00000000-0008-0000-0000-0000720C0000}"/>
              </a:ext>
            </a:extLst>
          </xdr:cNvPr>
          <xdr:cNvSpPr>
            <a:spLocks/>
          </xdr:cNvSpPr>
        </xdr:nvSpPr>
        <xdr:spPr bwMode="auto">
          <a:xfrm>
            <a:off x="12777" y="11558"/>
            <a:ext cx="3" cy="4"/>
          </a:xfrm>
          <a:custGeom>
            <a:avLst/>
            <a:gdLst>
              <a:gd name="T0" fmla="*/ 0 w 9"/>
              <a:gd name="T1" fmla="*/ 11 h 11"/>
              <a:gd name="T2" fmla="*/ 4 w 9"/>
              <a:gd name="T3" fmla="*/ 9 h 11"/>
              <a:gd name="T4" fmla="*/ 6 w 9"/>
              <a:gd name="T5" fmla="*/ 7 h 11"/>
              <a:gd name="T6" fmla="*/ 9 w 9"/>
              <a:gd name="T7" fmla="*/ 3 h 11"/>
              <a:gd name="T8" fmla="*/ 9 w 9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9" h="11">
                <a:moveTo>
                  <a:pt x="0" y="11"/>
                </a:moveTo>
                <a:lnTo>
                  <a:pt x="4" y="9"/>
                </a:lnTo>
                <a:lnTo>
                  <a:pt x="6" y="7"/>
                </a:lnTo>
                <a:lnTo>
                  <a:pt x="9" y="3"/>
                </a:lnTo>
                <a:lnTo>
                  <a:pt x="9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87" name="Freeform 2163">
            <a:extLst>
              <a:ext uri="{FF2B5EF4-FFF2-40B4-BE49-F238E27FC236}">
                <a16:creationId xmlns:a16="http://schemas.microsoft.com/office/drawing/2014/main" id="{00000000-0008-0000-0000-0000730C0000}"/>
              </a:ext>
            </a:extLst>
          </xdr:cNvPr>
          <xdr:cNvSpPr>
            <a:spLocks/>
          </xdr:cNvSpPr>
        </xdr:nvSpPr>
        <xdr:spPr bwMode="auto">
          <a:xfrm>
            <a:off x="12541" y="11771"/>
            <a:ext cx="5" cy="5"/>
          </a:xfrm>
          <a:custGeom>
            <a:avLst/>
            <a:gdLst>
              <a:gd name="T0" fmla="*/ 0 w 14"/>
              <a:gd name="T1" fmla="*/ 13 h 13"/>
              <a:gd name="T2" fmla="*/ 5 w 14"/>
              <a:gd name="T3" fmla="*/ 10 h 13"/>
              <a:gd name="T4" fmla="*/ 10 w 14"/>
              <a:gd name="T5" fmla="*/ 4 h 13"/>
              <a:gd name="T6" fmla="*/ 14 w 14"/>
              <a:gd name="T7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4" h="13">
                <a:moveTo>
                  <a:pt x="0" y="13"/>
                </a:moveTo>
                <a:lnTo>
                  <a:pt x="5" y="10"/>
                </a:lnTo>
                <a:lnTo>
                  <a:pt x="10" y="4"/>
                </a:lnTo>
                <a:lnTo>
                  <a:pt x="1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88" name="Freeform 2164">
            <a:extLst>
              <a:ext uri="{FF2B5EF4-FFF2-40B4-BE49-F238E27FC236}">
                <a16:creationId xmlns:a16="http://schemas.microsoft.com/office/drawing/2014/main" id="{00000000-0008-0000-0000-0000740C0000}"/>
              </a:ext>
            </a:extLst>
          </xdr:cNvPr>
          <xdr:cNvSpPr>
            <a:spLocks/>
          </xdr:cNvSpPr>
        </xdr:nvSpPr>
        <xdr:spPr bwMode="auto">
          <a:xfrm>
            <a:off x="12680" y="11613"/>
            <a:ext cx="1" cy="1"/>
          </a:xfrm>
          <a:custGeom>
            <a:avLst/>
            <a:gdLst>
              <a:gd name="T0" fmla="*/ 0 w 3"/>
              <a:gd name="T1" fmla="*/ 3 h 3"/>
              <a:gd name="T2" fmla="*/ 2 w 3"/>
              <a:gd name="T3" fmla="*/ 3 h 3"/>
              <a:gd name="T4" fmla="*/ 2 w 3"/>
              <a:gd name="T5" fmla="*/ 1 h 3"/>
              <a:gd name="T6" fmla="*/ 3 w 3"/>
              <a:gd name="T7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3">
                <a:moveTo>
                  <a:pt x="0" y="3"/>
                </a:moveTo>
                <a:lnTo>
                  <a:pt x="2" y="3"/>
                </a:lnTo>
                <a:lnTo>
                  <a:pt x="2" y="1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89" name="Freeform 2165">
            <a:extLst>
              <a:ext uri="{FF2B5EF4-FFF2-40B4-BE49-F238E27FC236}">
                <a16:creationId xmlns:a16="http://schemas.microsoft.com/office/drawing/2014/main" id="{00000000-0008-0000-0000-0000750C0000}"/>
              </a:ext>
            </a:extLst>
          </xdr:cNvPr>
          <xdr:cNvSpPr>
            <a:spLocks/>
          </xdr:cNvSpPr>
        </xdr:nvSpPr>
        <xdr:spPr bwMode="auto">
          <a:xfrm>
            <a:off x="12748" y="11573"/>
            <a:ext cx="1" cy="1"/>
          </a:xfrm>
          <a:custGeom>
            <a:avLst/>
            <a:gdLst>
              <a:gd name="T0" fmla="*/ 3 w 3"/>
              <a:gd name="T1" fmla="*/ 0 h 3"/>
              <a:gd name="T2" fmla="*/ 2 w 3"/>
              <a:gd name="T3" fmla="*/ 0 h 3"/>
              <a:gd name="T4" fmla="*/ 0 w 3"/>
              <a:gd name="T5" fmla="*/ 1 h 3"/>
              <a:gd name="T6" fmla="*/ 0 w 3"/>
              <a:gd name="T7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3">
                <a:moveTo>
                  <a:pt x="3" y="0"/>
                </a:moveTo>
                <a:lnTo>
                  <a:pt x="2" y="0"/>
                </a:lnTo>
                <a:lnTo>
                  <a:pt x="0" y="1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90" name="Freeform 2166">
            <a:extLst>
              <a:ext uri="{FF2B5EF4-FFF2-40B4-BE49-F238E27FC236}">
                <a16:creationId xmlns:a16="http://schemas.microsoft.com/office/drawing/2014/main" id="{00000000-0008-0000-0000-0000760C0000}"/>
              </a:ext>
            </a:extLst>
          </xdr:cNvPr>
          <xdr:cNvSpPr>
            <a:spLocks/>
          </xdr:cNvSpPr>
        </xdr:nvSpPr>
        <xdr:spPr bwMode="auto">
          <a:xfrm>
            <a:off x="12747" y="11574"/>
            <a:ext cx="1" cy="1"/>
          </a:xfrm>
          <a:custGeom>
            <a:avLst/>
            <a:gdLst>
              <a:gd name="T0" fmla="*/ 0 w 2"/>
              <a:gd name="T1" fmla="*/ 4 h 4"/>
              <a:gd name="T2" fmla="*/ 1 w 2"/>
              <a:gd name="T3" fmla="*/ 3 h 4"/>
              <a:gd name="T4" fmla="*/ 2 w 2"/>
              <a:gd name="T5" fmla="*/ 3 h 4"/>
              <a:gd name="T6" fmla="*/ 2 w 2"/>
              <a:gd name="T7" fmla="*/ 2 h 4"/>
              <a:gd name="T8" fmla="*/ 2 w 2"/>
              <a:gd name="T9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" h="4">
                <a:moveTo>
                  <a:pt x="0" y="4"/>
                </a:moveTo>
                <a:lnTo>
                  <a:pt x="1" y="3"/>
                </a:lnTo>
                <a:lnTo>
                  <a:pt x="2" y="3"/>
                </a:lnTo>
                <a:lnTo>
                  <a:pt x="2" y="2"/>
                </a:lnTo>
                <a:lnTo>
                  <a:pt x="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91" name="Freeform 2167">
            <a:extLst>
              <a:ext uri="{FF2B5EF4-FFF2-40B4-BE49-F238E27FC236}">
                <a16:creationId xmlns:a16="http://schemas.microsoft.com/office/drawing/2014/main" id="{00000000-0008-0000-0000-0000770C0000}"/>
              </a:ext>
            </a:extLst>
          </xdr:cNvPr>
          <xdr:cNvSpPr>
            <a:spLocks/>
          </xdr:cNvSpPr>
        </xdr:nvSpPr>
        <xdr:spPr bwMode="auto">
          <a:xfrm>
            <a:off x="12681" y="11611"/>
            <a:ext cx="1" cy="2"/>
          </a:xfrm>
          <a:custGeom>
            <a:avLst/>
            <a:gdLst>
              <a:gd name="T0" fmla="*/ 2 w 2"/>
              <a:gd name="T1" fmla="*/ 0 h 5"/>
              <a:gd name="T2" fmla="*/ 2 w 2"/>
              <a:gd name="T3" fmla="*/ 2 h 5"/>
              <a:gd name="T4" fmla="*/ 0 w 2"/>
              <a:gd name="T5" fmla="*/ 2 h 5"/>
              <a:gd name="T6" fmla="*/ 0 w 2"/>
              <a:gd name="T7" fmla="*/ 3 h 5"/>
              <a:gd name="T8" fmla="*/ 0 w 2"/>
              <a:gd name="T9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" h="5">
                <a:moveTo>
                  <a:pt x="2" y="0"/>
                </a:moveTo>
                <a:lnTo>
                  <a:pt x="2" y="2"/>
                </a:lnTo>
                <a:lnTo>
                  <a:pt x="0" y="2"/>
                </a:lnTo>
                <a:lnTo>
                  <a:pt x="0" y="3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92" name="Freeform 2168">
            <a:extLst>
              <a:ext uri="{FF2B5EF4-FFF2-40B4-BE49-F238E27FC236}">
                <a16:creationId xmlns:a16="http://schemas.microsoft.com/office/drawing/2014/main" id="{00000000-0008-0000-0000-0000780C0000}"/>
              </a:ext>
            </a:extLst>
          </xdr:cNvPr>
          <xdr:cNvSpPr>
            <a:spLocks/>
          </xdr:cNvSpPr>
        </xdr:nvSpPr>
        <xdr:spPr bwMode="auto">
          <a:xfrm>
            <a:off x="12760" y="11572"/>
            <a:ext cx="17" cy="15"/>
          </a:xfrm>
          <a:custGeom>
            <a:avLst/>
            <a:gdLst>
              <a:gd name="T0" fmla="*/ 0 w 50"/>
              <a:gd name="T1" fmla="*/ 47 h 47"/>
              <a:gd name="T2" fmla="*/ 7 w 50"/>
              <a:gd name="T3" fmla="*/ 43 h 47"/>
              <a:gd name="T4" fmla="*/ 16 w 50"/>
              <a:gd name="T5" fmla="*/ 36 h 47"/>
              <a:gd name="T6" fmla="*/ 24 w 50"/>
              <a:gd name="T7" fmla="*/ 28 h 47"/>
              <a:gd name="T8" fmla="*/ 33 w 50"/>
              <a:gd name="T9" fmla="*/ 20 h 47"/>
              <a:gd name="T10" fmla="*/ 41 w 50"/>
              <a:gd name="T11" fmla="*/ 10 h 47"/>
              <a:gd name="T12" fmla="*/ 50 w 50"/>
              <a:gd name="T13" fmla="*/ 0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47">
                <a:moveTo>
                  <a:pt x="0" y="47"/>
                </a:moveTo>
                <a:lnTo>
                  <a:pt x="7" y="43"/>
                </a:lnTo>
                <a:lnTo>
                  <a:pt x="16" y="36"/>
                </a:lnTo>
                <a:lnTo>
                  <a:pt x="24" y="28"/>
                </a:lnTo>
                <a:lnTo>
                  <a:pt x="33" y="20"/>
                </a:lnTo>
                <a:lnTo>
                  <a:pt x="41" y="10"/>
                </a:lnTo>
                <a:lnTo>
                  <a:pt x="5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193" name="Line 2169">
            <a:extLst>
              <a:ext uri="{FF2B5EF4-FFF2-40B4-BE49-F238E27FC236}">
                <a16:creationId xmlns:a16="http://schemas.microsoft.com/office/drawing/2014/main" id="{00000000-0008-0000-0000-000079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44" y="11650"/>
            <a:ext cx="5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4" name="Line 2170">
            <a:extLst>
              <a:ext uri="{FF2B5EF4-FFF2-40B4-BE49-F238E27FC236}">
                <a16:creationId xmlns:a16="http://schemas.microsoft.com/office/drawing/2014/main" id="{00000000-0008-0000-0000-00007A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82" y="11608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5" name="Line 2171">
            <a:extLst>
              <a:ext uri="{FF2B5EF4-FFF2-40B4-BE49-F238E27FC236}">
                <a16:creationId xmlns:a16="http://schemas.microsoft.com/office/drawing/2014/main" id="{00000000-0008-0000-0000-00007B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749" y="11570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6" name="Line 2172">
            <a:extLst>
              <a:ext uri="{FF2B5EF4-FFF2-40B4-BE49-F238E27FC236}">
                <a16:creationId xmlns:a16="http://schemas.microsoft.com/office/drawing/2014/main" id="{00000000-0008-0000-0000-00007C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92" y="11575"/>
            <a:ext cx="55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7" name="Line 2173">
            <a:extLst>
              <a:ext uri="{FF2B5EF4-FFF2-40B4-BE49-F238E27FC236}">
                <a16:creationId xmlns:a16="http://schemas.microsoft.com/office/drawing/2014/main" id="{00000000-0008-0000-0000-00007D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30" y="11614"/>
            <a:ext cx="50" cy="2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8" name="Line 2174">
            <a:extLst>
              <a:ext uri="{FF2B5EF4-FFF2-40B4-BE49-F238E27FC236}">
                <a16:creationId xmlns:a16="http://schemas.microsoft.com/office/drawing/2014/main" id="{00000000-0008-0000-0000-00007E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759" y="11557"/>
            <a:ext cx="20" cy="1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199" name="Line 2175">
            <a:extLst>
              <a:ext uri="{FF2B5EF4-FFF2-40B4-BE49-F238E27FC236}">
                <a16:creationId xmlns:a16="http://schemas.microsoft.com/office/drawing/2014/main" id="{00000000-0008-0000-0000-00007F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544" y="11562"/>
            <a:ext cx="233" cy="13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0" name="Line 2176">
            <a:extLst>
              <a:ext uri="{FF2B5EF4-FFF2-40B4-BE49-F238E27FC236}">
                <a16:creationId xmlns:a16="http://schemas.microsoft.com/office/drawing/2014/main" id="{00000000-0008-0000-0000-000080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44" y="11587"/>
            <a:ext cx="216" cy="1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1" name="Line 2177">
            <a:extLst>
              <a:ext uri="{FF2B5EF4-FFF2-40B4-BE49-F238E27FC236}">
                <a16:creationId xmlns:a16="http://schemas.microsoft.com/office/drawing/2014/main" id="{00000000-0008-0000-0000-000081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4" y="11774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2" name="Line 2178">
            <a:extLst>
              <a:ext uri="{FF2B5EF4-FFF2-40B4-BE49-F238E27FC236}">
                <a16:creationId xmlns:a16="http://schemas.microsoft.com/office/drawing/2014/main" id="{00000000-0008-0000-0000-000082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7" y="11776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3" name="Line 2179">
            <a:extLst>
              <a:ext uri="{FF2B5EF4-FFF2-40B4-BE49-F238E27FC236}">
                <a16:creationId xmlns:a16="http://schemas.microsoft.com/office/drawing/2014/main" id="{00000000-0008-0000-0000-0000830C0000}"/>
              </a:ext>
            </a:extLst>
          </xdr:cNvPr>
          <xdr:cNvSpPr>
            <a:spLocks noChangeShapeType="1"/>
          </xdr:cNvSpPr>
        </xdr:nvSpPr>
        <xdr:spPr bwMode="auto">
          <a:xfrm>
            <a:off x="12759" y="1156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4" name="Line 2180">
            <a:extLst>
              <a:ext uri="{FF2B5EF4-FFF2-40B4-BE49-F238E27FC236}">
                <a16:creationId xmlns:a16="http://schemas.microsoft.com/office/drawing/2014/main" id="{00000000-0008-0000-0000-000084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687" y="1160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5" name="Line 2181">
            <a:extLst>
              <a:ext uri="{FF2B5EF4-FFF2-40B4-BE49-F238E27FC236}">
                <a16:creationId xmlns:a16="http://schemas.microsoft.com/office/drawing/2014/main" id="{00000000-0008-0000-0000-000085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12754" y="1156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6" name="Line 2182">
            <a:extLst>
              <a:ext uri="{FF2B5EF4-FFF2-40B4-BE49-F238E27FC236}">
                <a16:creationId xmlns:a16="http://schemas.microsoft.com/office/drawing/2014/main" id="{00000000-0008-0000-0000-0000860C0000}"/>
              </a:ext>
            </a:extLst>
          </xdr:cNvPr>
          <xdr:cNvSpPr>
            <a:spLocks noChangeShapeType="1"/>
          </xdr:cNvSpPr>
        </xdr:nvSpPr>
        <xdr:spPr bwMode="auto">
          <a:xfrm>
            <a:off x="12692" y="116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7" name="Line 2183">
            <a:extLst>
              <a:ext uri="{FF2B5EF4-FFF2-40B4-BE49-F238E27FC236}">
                <a16:creationId xmlns:a16="http://schemas.microsoft.com/office/drawing/2014/main" id="{00000000-0008-0000-0000-000087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4" y="11784"/>
            <a:ext cx="3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08" name="Freeform 2184">
            <a:extLst>
              <a:ext uri="{FF2B5EF4-FFF2-40B4-BE49-F238E27FC236}">
                <a16:creationId xmlns:a16="http://schemas.microsoft.com/office/drawing/2014/main" id="{00000000-0008-0000-0000-0000880C0000}"/>
              </a:ext>
            </a:extLst>
          </xdr:cNvPr>
          <xdr:cNvSpPr>
            <a:spLocks/>
          </xdr:cNvSpPr>
        </xdr:nvSpPr>
        <xdr:spPr bwMode="auto">
          <a:xfrm>
            <a:off x="12607" y="11643"/>
            <a:ext cx="23" cy="3"/>
          </a:xfrm>
          <a:custGeom>
            <a:avLst/>
            <a:gdLst>
              <a:gd name="T0" fmla="*/ 68 w 68"/>
              <a:gd name="T1" fmla="*/ 0 h 10"/>
              <a:gd name="T2" fmla="*/ 61 w 68"/>
              <a:gd name="T3" fmla="*/ 3 h 10"/>
              <a:gd name="T4" fmla="*/ 54 w 68"/>
              <a:gd name="T5" fmla="*/ 6 h 10"/>
              <a:gd name="T6" fmla="*/ 46 w 68"/>
              <a:gd name="T7" fmla="*/ 8 h 10"/>
              <a:gd name="T8" fmla="*/ 36 w 68"/>
              <a:gd name="T9" fmla="*/ 8 h 10"/>
              <a:gd name="T10" fmla="*/ 27 w 68"/>
              <a:gd name="T11" fmla="*/ 10 h 10"/>
              <a:gd name="T12" fmla="*/ 18 w 68"/>
              <a:gd name="T13" fmla="*/ 8 h 10"/>
              <a:gd name="T14" fmla="*/ 8 w 68"/>
              <a:gd name="T15" fmla="*/ 7 h 10"/>
              <a:gd name="T16" fmla="*/ 0 w 68"/>
              <a:gd name="T17" fmla="*/ 6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8" h="10">
                <a:moveTo>
                  <a:pt x="68" y="0"/>
                </a:moveTo>
                <a:lnTo>
                  <a:pt x="61" y="3"/>
                </a:lnTo>
                <a:lnTo>
                  <a:pt x="54" y="6"/>
                </a:lnTo>
                <a:lnTo>
                  <a:pt x="46" y="8"/>
                </a:lnTo>
                <a:lnTo>
                  <a:pt x="36" y="8"/>
                </a:lnTo>
                <a:lnTo>
                  <a:pt x="27" y="10"/>
                </a:lnTo>
                <a:lnTo>
                  <a:pt x="18" y="8"/>
                </a:lnTo>
                <a:lnTo>
                  <a:pt x="8" y="7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09" name="Freeform 2185">
            <a:extLst>
              <a:ext uri="{FF2B5EF4-FFF2-40B4-BE49-F238E27FC236}">
                <a16:creationId xmlns:a16="http://schemas.microsoft.com/office/drawing/2014/main" id="{00000000-0008-0000-0000-0000890C0000}"/>
              </a:ext>
            </a:extLst>
          </xdr:cNvPr>
          <xdr:cNvSpPr>
            <a:spLocks/>
          </xdr:cNvSpPr>
        </xdr:nvSpPr>
        <xdr:spPr bwMode="auto">
          <a:xfrm>
            <a:off x="12499" y="11782"/>
            <a:ext cx="25" cy="3"/>
          </a:xfrm>
          <a:custGeom>
            <a:avLst/>
            <a:gdLst>
              <a:gd name="T0" fmla="*/ 74 w 74"/>
              <a:gd name="T1" fmla="*/ 0 h 10"/>
              <a:gd name="T2" fmla="*/ 66 w 74"/>
              <a:gd name="T3" fmla="*/ 4 h 10"/>
              <a:gd name="T4" fmla="*/ 57 w 74"/>
              <a:gd name="T5" fmla="*/ 7 h 10"/>
              <a:gd name="T6" fmla="*/ 48 w 74"/>
              <a:gd name="T7" fmla="*/ 9 h 10"/>
              <a:gd name="T8" fmla="*/ 38 w 74"/>
              <a:gd name="T9" fmla="*/ 10 h 10"/>
              <a:gd name="T10" fmla="*/ 27 w 74"/>
              <a:gd name="T11" fmla="*/ 10 h 10"/>
              <a:gd name="T12" fmla="*/ 17 w 74"/>
              <a:gd name="T13" fmla="*/ 9 h 10"/>
              <a:gd name="T14" fmla="*/ 8 w 74"/>
              <a:gd name="T15" fmla="*/ 7 h 10"/>
              <a:gd name="T16" fmla="*/ 0 w 74"/>
              <a:gd name="T17" fmla="*/ 3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74" h="10">
                <a:moveTo>
                  <a:pt x="74" y="0"/>
                </a:moveTo>
                <a:lnTo>
                  <a:pt x="66" y="4"/>
                </a:lnTo>
                <a:lnTo>
                  <a:pt x="57" y="7"/>
                </a:lnTo>
                <a:lnTo>
                  <a:pt x="48" y="9"/>
                </a:lnTo>
                <a:lnTo>
                  <a:pt x="38" y="10"/>
                </a:lnTo>
                <a:lnTo>
                  <a:pt x="27" y="10"/>
                </a:lnTo>
                <a:lnTo>
                  <a:pt x="17" y="9"/>
                </a:lnTo>
                <a:lnTo>
                  <a:pt x="8" y="7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10" name="Freeform 2186">
            <a:extLst>
              <a:ext uri="{FF2B5EF4-FFF2-40B4-BE49-F238E27FC236}">
                <a16:creationId xmlns:a16="http://schemas.microsoft.com/office/drawing/2014/main" id="{00000000-0008-0000-0000-00008A0C0000}"/>
              </a:ext>
            </a:extLst>
          </xdr:cNvPr>
          <xdr:cNvSpPr>
            <a:spLocks/>
          </xdr:cNvSpPr>
        </xdr:nvSpPr>
        <xdr:spPr bwMode="auto">
          <a:xfrm>
            <a:off x="11081" y="8388"/>
            <a:ext cx="27" cy="5"/>
          </a:xfrm>
          <a:custGeom>
            <a:avLst/>
            <a:gdLst>
              <a:gd name="T0" fmla="*/ 0 w 82"/>
              <a:gd name="T1" fmla="*/ 16 h 16"/>
              <a:gd name="T2" fmla="*/ 23 w 82"/>
              <a:gd name="T3" fmla="*/ 15 h 16"/>
              <a:gd name="T4" fmla="*/ 44 w 82"/>
              <a:gd name="T5" fmla="*/ 10 h 16"/>
              <a:gd name="T6" fmla="*/ 64 w 82"/>
              <a:gd name="T7" fmla="*/ 6 h 16"/>
              <a:gd name="T8" fmla="*/ 82 w 82"/>
              <a:gd name="T9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2" h="16">
                <a:moveTo>
                  <a:pt x="0" y="16"/>
                </a:moveTo>
                <a:lnTo>
                  <a:pt x="23" y="15"/>
                </a:lnTo>
                <a:lnTo>
                  <a:pt x="44" y="10"/>
                </a:lnTo>
                <a:lnTo>
                  <a:pt x="64" y="6"/>
                </a:lnTo>
                <a:lnTo>
                  <a:pt x="8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11" name="Freeform 2187">
            <a:extLst>
              <a:ext uri="{FF2B5EF4-FFF2-40B4-BE49-F238E27FC236}">
                <a16:creationId xmlns:a16="http://schemas.microsoft.com/office/drawing/2014/main" id="{00000000-0008-0000-0000-00008B0C0000}"/>
              </a:ext>
            </a:extLst>
          </xdr:cNvPr>
          <xdr:cNvSpPr>
            <a:spLocks/>
          </xdr:cNvSpPr>
        </xdr:nvSpPr>
        <xdr:spPr bwMode="auto">
          <a:xfrm>
            <a:off x="11166" y="8357"/>
            <a:ext cx="5" cy="1"/>
          </a:xfrm>
          <a:custGeom>
            <a:avLst/>
            <a:gdLst>
              <a:gd name="T0" fmla="*/ 17 w 17"/>
              <a:gd name="T1" fmla="*/ 9 w 17"/>
              <a:gd name="T2" fmla="*/ 0 w 17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17">
                <a:moveTo>
                  <a:pt x="17" y="0"/>
                </a:moveTo>
                <a:lnTo>
                  <a:pt x="9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12" name="Line 2188">
            <a:extLst>
              <a:ext uri="{FF2B5EF4-FFF2-40B4-BE49-F238E27FC236}">
                <a16:creationId xmlns:a16="http://schemas.microsoft.com/office/drawing/2014/main" id="{00000000-0008-0000-0000-00008C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490" y="11834"/>
            <a:ext cx="57" cy="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13" name="Line 2189">
            <a:extLst>
              <a:ext uri="{FF2B5EF4-FFF2-40B4-BE49-F238E27FC236}">
                <a16:creationId xmlns:a16="http://schemas.microsoft.com/office/drawing/2014/main" id="{00000000-0008-0000-0000-00008D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20" y="11786"/>
            <a:ext cx="4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14" name="Freeform 2190">
            <a:extLst>
              <a:ext uri="{FF2B5EF4-FFF2-40B4-BE49-F238E27FC236}">
                <a16:creationId xmlns:a16="http://schemas.microsoft.com/office/drawing/2014/main" id="{00000000-0008-0000-0000-00008E0C0000}"/>
              </a:ext>
            </a:extLst>
          </xdr:cNvPr>
          <xdr:cNvSpPr>
            <a:spLocks/>
          </xdr:cNvSpPr>
        </xdr:nvSpPr>
        <xdr:spPr bwMode="auto">
          <a:xfrm>
            <a:off x="10984" y="8451"/>
            <a:ext cx="18" cy="6"/>
          </a:xfrm>
          <a:custGeom>
            <a:avLst/>
            <a:gdLst>
              <a:gd name="T0" fmla="*/ 0 w 54"/>
              <a:gd name="T1" fmla="*/ 18 h 18"/>
              <a:gd name="T2" fmla="*/ 19 w 54"/>
              <a:gd name="T3" fmla="*/ 14 h 18"/>
              <a:gd name="T4" fmla="*/ 37 w 54"/>
              <a:gd name="T5" fmla="*/ 7 h 18"/>
              <a:gd name="T6" fmla="*/ 54 w 54"/>
              <a:gd name="T7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4" h="18">
                <a:moveTo>
                  <a:pt x="0" y="18"/>
                </a:moveTo>
                <a:lnTo>
                  <a:pt x="19" y="14"/>
                </a:lnTo>
                <a:lnTo>
                  <a:pt x="37" y="7"/>
                </a:lnTo>
                <a:lnTo>
                  <a:pt x="5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15" name="Freeform 2191">
            <a:extLst>
              <a:ext uri="{FF2B5EF4-FFF2-40B4-BE49-F238E27FC236}">
                <a16:creationId xmlns:a16="http://schemas.microsoft.com/office/drawing/2014/main" id="{00000000-0008-0000-0000-00008F0C0000}"/>
              </a:ext>
            </a:extLst>
          </xdr:cNvPr>
          <xdr:cNvSpPr>
            <a:spLocks/>
          </xdr:cNvSpPr>
        </xdr:nvSpPr>
        <xdr:spPr bwMode="auto">
          <a:xfrm>
            <a:off x="10983" y="8453"/>
            <a:ext cx="9" cy="3"/>
          </a:xfrm>
          <a:custGeom>
            <a:avLst/>
            <a:gdLst>
              <a:gd name="T0" fmla="*/ 0 w 27"/>
              <a:gd name="T1" fmla="*/ 7 h 7"/>
              <a:gd name="T2" fmla="*/ 5 w 27"/>
              <a:gd name="T3" fmla="*/ 6 h 7"/>
              <a:gd name="T4" fmla="*/ 13 w 27"/>
              <a:gd name="T5" fmla="*/ 4 h 7"/>
              <a:gd name="T6" fmla="*/ 20 w 27"/>
              <a:gd name="T7" fmla="*/ 3 h 7"/>
              <a:gd name="T8" fmla="*/ 27 w 27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7" h="7">
                <a:moveTo>
                  <a:pt x="0" y="7"/>
                </a:moveTo>
                <a:lnTo>
                  <a:pt x="5" y="6"/>
                </a:lnTo>
                <a:lnTo>
                  <a:pt x="13" y="4"/>
                </a:lnTo>
                <a:lnTo>
                  <a:pt x="20" y="3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16" name="Freeform 2192">
            <a:extLst>
              <a:ext uri="{FF2B5EF4-FFF2-40B4-BE49-F238E27FC236}">
                <a16:creationId xmlns:a16="http://schemas.microsoft.com/office/drawing/2014/main" id="{00000000-0008-0000-0000-0000900C0000}"/>
              </a:ext>
            </a:extLst>
          </xdr:cNvPr>
          <xdr:cNvSpPr>
            <a:spLocks/>
          </xdr:cNvSpPr>
        </xdr:nvSpPr>
        <xdr:spPr bwMode="auto">
          <a:xfrm>
            <a:off x="11074" y="8394"/>
            <a:ext cx="2" cy="1"/>
          </a:xfrm>
          <a:custGeom>
            <a:avLst/>
            <a:gdLst>
              <a:gd name="T0" fmla="*/ 6 w 6"/>
              <a:gd name="T1" fmla="*/ 0 h 2"/>
              <a:gd name="T2" fmla="*/ 4 w 6"/>
              <a:gd name="T3" fmla="*/ 2 h 2"/>
              <a:gd name="T4" fmla="*/ 2 w 6"/>
              <a:gd name="T5" fmla="*/ 2 h 2"/>
              <a:gd name="T6" fmla="*/ 0 w 6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6" h="2">
                <a:moveTo>
                  <a:pt x="6" y="0"/>
                </a:moveTo>
                <a:lnTo>
                  <a:pt x="4" y="2"/>
                </a:lnTo>
                <a:lnTo>
                  <a:pt x="2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17" name="Freeform 2193">
            <a:extLst>
              <a:ext uri="{FF2B5EF4-FFF2-40B4-BE49-F238E27FC236}">
                <a16:creationId xmlns:a16="http://schemas.microsoft.com/office/drawing/2014/main" id="{00000000-0008-0000-0000-0000910C0000}"/>
              </a:ext>
            </a:extLst>
          </xdr:cNvPr>
          <xdr:cNvSpPr>
            <a:spLocks/>
          </xdr:cNvSpPr>
        </xdr:nvSpPr>
        <xdr:spPr bwMode="auto">
          <a:xfrm>
            <a:off x="11079" y="8393"/>
            <a:ext cx="2" cy="1"/>
          </a:xfrm>
          <a:custGeom>
            <a:avLst/>
            <a:gdLst>
              <a:gd name="T0" fmla="*/ 6 w 6"/>
              <a:gd name="T1" fmla="*/ 0 h 1"/>
              <a:gd name="T2" fmla="*/ 4 w 6"/>
              <a:gd name="T3" fmla="*/ 0 h 1"/>
              <a:gd name="T4" fmla="*/ 3 w 6"/>
              <a:gd name="T5" fmla="*/ 0 h 1"/>
              <a:gd name="T6" fmla="*/ 1 w 6"/>
              <a:gd name="T7" fmla="*/ 0 h 1"/>
              <a:gd name="T8" fmla="*/ 0 w 6"/>
              <a:gd name="T9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" h="1">
                <a:moveTo>
                  <a:pt x="6" y="0"/>
                </a:moveTo>
                <a:lnTo>
                  <a:pt x="4" y="0"/>
                </a:lnTo>
                <a:lnTo>
                  <a:pt x="3" y="0"/>
                </a:lnTo>
                <a:lnTo>
                  <a:pt x="1" y="0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18" name="Freeform 2194">
            <a:extLst>
              <a:ext uri="{FF2B5EF4-FFF2-40B4-BE49-F238E27FC236}">
                <a16:creationId xmlns:a16="http://schemas.microsoft.com/office/drawing/2014/main" id="{00000000-0008-0000-0000-0000920C0000}"/>
              </a:ext>
            </a:extLst>
          </xdr:cNvPr>
          <xdr:cNvSpPr>
            <a:spLocks/>
          </xdr:cNvSpPr>
        </xdr:nvSpPr>
        <xdr:spPr bwMode="auto">
          <a:xfrm>
            <a:off x="11134" y="8266"/>
            <a:ext cx="8" cy="2"/>
          </a:xfrm>
          <a:custGeom>
            <a:avLst/>
            <a:gdLst>
              <a:gd name="T0" fmla="*/ 0 w 24"/>
              <a:gd name="T1" fmla="*/ 0 h 5"/>
              <a:gd name="T2" fmla="*/ 4 w 24"/>
              <a:gd name="T3" fmla="*/ 0 h 5"/>
              <a:gd name="T4" fmla="*/ 8 w 24"/>
              <a:gd name="T5" fmla="*/ 0 h 5"/>
              <a:gd name="T6" fmla="*/ 12 w 24"/>
              <a:gd name="T7" fmla="*/ 0 h 5"/>
              <a:gd name="T8" fmla="*/ 17 w 24"/>
              <a:gd name="T9" fmla="*/ 2 h 5"/>
              <a:gd name="T10" fmla="*/ 20 w 24"/>
              <a:gd name="T11" fmla="*/ 3 h 5"/>
              <a:gd name="T12" fmla="*/ 24 w 24"/>
              <a:gd name="T13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4" h="5">
                <a:moveTo>
                  <a:pt x="0" y="0"/>
                </a:moveTo>
                <a:lnTo>
                  <a:pt x="4" y="0"/>
                </a:lnTo>
                <a:lnTo>
                  <a:pt x="8" y="0"/>
                </a:lnTo>
                <a:lnTo>
                  <a:pt x="12" y="0"/>
                </a:lnTo>
                <a:lnTo>
                  <a:pt x="17" y="2"/>
                </a:lnTo>
                <a:lnTo>
                  <a:pt x="20" y="3"/>
                </a:lnTo>
                <a:lnTo>
                  <a:pt x="24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19" name="Freeform 2195">
            <a:extLst>
              <a:ext uri="{FF2B5EF4-FFF2-40B4-BE49-F238E27FC236}">
                <a16:creationId xmlns:a16="http://schemas.microsoft.com/office/drawing/2014/main" id="{00000000-0008-0000-0000-0000930C0000}"/>
              </a:ext>
            </a:extLst>
          </xdr:cNvPr>
          <xdr:cNvSpPr>
            <a:spLocks/>
          </xdr:cNvSpPr>
        </xdr:nvSpPr>
        <xdr:spPr bwMode="auto">
          <a:xfrm>
            <a:off x="11129" y="8267"/>
            <a:ext cx="2" cy="1"/>
          </a:xfrm>
          <a:custGeom>
            <a:avLst/>
            <a:gdLst>
              <a:gd name="T0" fmla="*/ 8 w 8"/>
              <a:gd name="T1" fmla="*/ 0 h 3"/>
              <a:gd name="T2" fmla="*/ 6 w 8"/>
              <a:gd name="T3" fmla="*/ 0 h 3"/>
              <a:gd name="T4" fmla="*/ 4 w 8"/>
              <a:gd name="T5" fmla="*/ 1 h 3"/>
              <a:gd name="T6" fmla="*/ 3 w 8"/>
              <a:gd name="T7" fmla="*/ 1 h 3"/>
              <a:gd name="T8" fmla="*/ 0 w 8"/>
              <a:gd name="T9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" h="3">
                <a:moveTo>
                  <a:pt x="8" y="0"/>
                </a:moveTo>
                <a:lnTo>
                  <a:pt x="6" y="0"/>
                </a:lnTo>
                <a:lnTo>
                  <a:pt x="4" y="1"/>
                </a:lnTo>
                <a:lnTo>
                  <a:pt x="3" y="1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20" name="Freeform 2196">
            <a:extLst>
              <a:ext uri="{FF2B5EF4-FFF2-40B4-BE49-F238E27FC236}">
                <a16:creationId xmlns:a16="http://schemas.microsoft.com/office/drawing/2014/main" id="{00000000-0008-0000-0000-0000940C0000}"/>
              </a:ext>
            </a:extLst>
          </xdr:cNvPr>
          <xdr:cNvSpPr>
            <a:spLocks/>
          </xdr:cNvSpPr>
        </xdr:nvSpPr>
        <xdr:spPr bwMode="auto">
          <a:xfrm>
            <a:off x="11131" y="8266"/>
            <a:ext cx="3" cy="1"/>
          </a:xfrm>
          <a:custGeom>
            <a:avLst/>
            <a:gdLst>
              <a:gd name="T0" fmla="*/ 0 w 8"/>
              <a:gd name="T1" fmla="*/ 2 h 2"/>
              <a:gd name="T2" fmla="*/ 3 w 8"/>
              <a:gd name="T3" fmla="*/ 0 h 2"/>
              <a:gd name="T4" fmla="*/ 8 w 8"/>
              <a:gd name="T5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8" h="2">
                <a:moveTo>
                  <a:pt x="0" y="2"/>
                </a:moveTo>
                <a:lnTo>
                  <a:pt x="3" y="0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28</xdr:col>
      <xdr:colOff>9525</xdr:colOff>
      <xdr:row>28</xdr:row>
      <xdr:rowOff>66675</xdr:rowOff>
    </xdr:from>
    <xdr:to>
      <xdr:col>32</xdr:col>
      <xdr:colOff>152400</xdr:colOff>
      <xdr:row>38</xdr:row>
      <xdr:rowOff>238125</xdr:rowOff>
    </xdr:to>
    <xdr:grpSp>
      <xdr:nvGrpSpPr>
        <xdr:cNvPr id="3221" name="Group 2197">
          <a:extLst>
            <a:ext uri="{FF2B5EF4-FFF2-40B4-BE49-F238E27FC236}">
              <a16:creationId xmlns:a16="http://schemas.microsoft.com/office/drawing/2014/main" id="{00000000-0008-0000-0000-0000950C0000}"/>
            </a:ext>
          </a:extLst>
        </xdr:cNvPr>
        <xdr:cNvGrpSpPr>
          <a:grpSpLocks/>
        </xdr:cNvGrpSpPr>
      </xdr:nvGrpSpPr>
      <xdr:grpSpPr bwMode="auto">
        <a:xfrm>
          <a:off x="5476875" y="6810375"/>
          <a:ext cx="942975" cy="1809750"/>
          <a:chOff x="6857" y="8039"/>
          <a:chExt cx="2045" cy="3868"/>
        </a:xfrm>
      </xdr:grpSpPr>
      <xdr:sp macro="" textlink="">
        <xdr:nvSpPr>
          <xdr:cNvPr id="3222" name="Freeform 2198">
            <a:extLst>
              <a:ext uri="{FF2B5EF4-FFF2-40B4-BE49-F238E27FC236}">
                <a16:creationId xmlns:a16="http://schemas.microsoft.com/office/drawing/2014/main" id="{00000000-0008-0000-0000-0000960C0000}"/>
              </a:ext>
            </a:extLst>
          </xdr:cNvPr>
          <xdr:cNvSpPr>
            <a:spLocks/>
          </xdr:cNvSpPr>
        </xdr:nvSpPr>
        <xdr:spPr bwMode="auto">
          <a:xfrm>
            <a:off x="7030" y="8434"/>
            <a:ext cx="13" cy="18"/>
          </a:xfrm>
          <a:custGeom>
            <a:avLst/>
            <a:gdLst>
              <a:gd name="T0" fmla="*/ 40 w 40"/>
              <a:gd name="T1" fmla="*/ 0 h 53"/>
              <a:gd name="T2" fmla="*/ 32 w 40"/>
              <a:gd name="T3" fmla="*/ 6 h 53"/>
              <a:gd name="T4" fmla="*/ 27 w 40"/>
              <a:gd name="T5" fmla="*/ 10 h 53"/>
              <a:gd name="T6" fmla="*/ 21 w 40"/>
              <a:gd name="T7" fmla="*/ 16 h 53"/>
              <a:gd name="T8" fmla="*/ 15 w 40"/>
              <a:gd name="T9" fmla="*/ 21 h 53"/>
              <a:gd name="T10" fmla="*/ 11 w 40"/>
              <a:gd name="T11" fmla="*/ 29 h 53"/>
              <a:gd name="T12" fmla="*/ 7 w 40"/>
              <a:gd name="T13" fmla="*/ 34 h 53"/>
              <a:gd name="T14" fmla="*/ 4 w 40"/>
              <a:gd name="T15" fmla="*/ 40 h 53"/>
              <a:gd name="T16" fmla="*/ 1 w 40"/>
              <a:gd name="T17" fmla="*/ 47 h 53"/>
              <a:gd name="T18" fmla="*/ 0 w 40"/>
              <a:gd name="T19" fmla="*/ 53 h 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40" h="53">
                <a:moveTo>
                  <a:pt x="40" y="0"/>
                </a:moveTo>
                <a:lnTo>
                  <a:pt x="32" y="6"/>
                </a:lnTo>
                <a:lnTo>
                  <a:pt x="27" y="10"/>
                </a:lnTo>
                <a:lnTo>
                  <a:pt x="21" y="16"/>
                </a:lnTo>
                <a:lnTo>
                  <a:pt x="15" y="21"/>
                </a:lnTo>
                <a:lnTo>
                  <a:pt x="11" y="29"/>
                </a:lnTo>
                <a:lnTo>
                  <a:pt x="7" y="34"/>
                </a:lnTo>
                <a:lnTo>
                  <a:pt x="4" y="40"/>
                </a:lnTo>
                <a:lnTo>
                  <a:pt x="1" y="47"/>
                </a:lnTo>
                <a:lnTo>
                  <a:pt x="0" y="53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23" name="Line 2199">
            <a:extLst>
              <a:ext uri="{FF2B5EF4-FFF2-40B4-BE49-F238E27FC236}">
                <a16:creationId xmlns:a16="http://schemas.microsoft.com/office/drawing/2014/main" id="{00000000-0008-0000-0000-000097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043" y="8433"/>
            <a:ext cx="3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24" name="Line 2200">
            <a:extLst>
              <a:ext uri="{FF2B5EF4-FFF2-40B4-BE49-F238E27FC236}">
                <a16:creationId xmlns:a16="http://schemas.microsoft.com/office/drawing/2014/main" id="{00000000-0008-0000-0000-000098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58" y="8367"/>
            <a:ext cx="2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25" name="Freeform 2201">
            <a:extLst>
              <a:ext uri="{FF2B5EF4-FFF2-40B4-BE49-F238E27FC236}">
                <a16:creationId xmlns:a16="http://schemas.microsoft.com/office/drawing/2014/main" id="{00000000-0008-0000-0000-0000990C0000}"/>
              </a:ext>
            </a:extLst>
          </xdr:cNvPr>
          <xdr:cNvSpPr>
            <a:spLocks/>
          </xdr:cNvSpPr>
        </xdr:nvSpPr>
        <xdr:spPr bwMode="auto">
          <a:xfrm>
            <a:off x="7046" y="8423"/>
            <a:ext cx="94" cy="50"/>
          </a:xfrm>
          <a:custGeom>
            <a:avLst/>
            <a:gdLst>
              <a:gd name="T0" fmla="*/ 254 w 281"/>
              <a:gd name="T1" fmla="*/ 149 h 149"/>
              <a:gd name="T2" fmla="*/ 260 w 281"/>
              <a:gd name="T3" fmla="*/ 143 h 149"/>
              <a:gd name="T4" fmla="*/ 266 w 281"/>
              <a:gd name="T5" fmla="*/ 137 h 149"/>
              <a:gd name="T6" fmla="*/ 270 w 281"/>
              <a:gd name="T7" fmla="*/ 131 h 149"/>
              <a:gd name="T8" fmla="*/ 274 w 281"/>
              <a:gd name="T9" fmla="*/ 124 h 149"/>
              <a:gd name="T10" fmla="*/ 277 w 281"/>
              <a:gd name="T11" fmla="*/ 119 h 149"/>
              <a:gd name="T12" fmla="*/ 280 w 281"/>
              <a:gd name="T13" fmla="*/ 113 h 149"/>
              <a:gd name="T14" fmla="*/ 281 w 281"/>
              <a:gd name="T15" fmla="*/ 106 h 149"/>
              <a:gd name="T16" fmla="*/ 281 w 281"/>
              <a:gd name="T17" fmla="*/ 100 h 149"/>
              <a:gd name="T18" fmla="*/ 281 w 281"/>
              <a:gd name="T19" fmla="*/ 93 h 149"/>
              <a:gd name="T20" fmla="*/ 281 w 281"/>
              <a:gd name="T21" fmla="*/ 86 h 149"/>
              <a:gd name="T22" fmla="*/ 280 w 281"/>
              <a:gd name="T23" fmla="*/ 80 h 149"/>
              <a:gd name="T24" fmla="*/ 277 w 281"/>
              <a:gd name="T25" fmla="*/ 73 h 149"/>
              <a:gd name="T26" fmla="*/ 274 w 281"/>
              <a:gd name="T27" fmla="*/ 67 h 149"/>
              <a:gd name="T28" fmla="*/ 270 w 281"/>
              <a:gd name="T29" fmla="*/ 62 h 149"/>
              <a:gd name="T30" fmla="*/ 266 w 281"/>
              <a:gd name="T31" fmla="*/ 56 h 149"/>
              <a:gd name="T32" fmla="*/ 261 w 281"/>
              <a:gd name="T33" fmla="*/ 49 h 149"/>
              <a:gd name="T34" fmla="*/ 254 w 281"/>
              <a:gd name="T35" fmla="*/ 44 h 149"/>
              <a:gd name="T36" fmla="*/ 249 w 281"/>
              <a:gd name="T37" fmla="*/ 39 h 149"/>
              <a:gd name="T38" fmla="*/ 241 w 281"/>
              <a:gd name="T39" fmla="*/ 33 h 149"/>
              <a:gd name="T40" fmla="*/ 233 w 281"/>
              <a:gd name="T41" fmla="*/ 29 h 149"/>
              <a:gd name="T42" fmla="*/ 226 w 281"/>
              <a:gd name="T43" fmla="*/ 25 h 149"/>
              <a:gd name="T44" fmla="*/ 217 w 281"/>
              <a:gd name="T45" fmla="*/ 20 h 149"/>
              <a:gd name="T46" fmla="*/ 207 w 281"/>
              <a:gd name="T47" fmla="*/ 16 h 149"/>
              <a:gd name="T48" fmla="*/ 197 w 281"/>
              <a:gd name="T49" fmla="*/ 13 h 149"/>
              <a:gd name="T50" fmla="*/ 187 w 281"/>
              <a:gd name="T51" fmla="*/ 10 h 149"/>
              <a:gd name="T52" fmla="*/ 177 w 281"/>
              <a:gd name="T53" fmla="*/ 7 h 149"/>
              <a:gd name="T54" fmla="*/ 167 w 281"/>
              <a:gd name="T55" fmla="*/ 5 h 149"/>
              <a:gd name="T56" fmla="*/ 156 w 281"/>
              <a:gd name="T57" fmla="*/ 3 h 149"/>
              <a:gd name="T58" fmla="*/ 144 w 281"/>
              <a:gd name="T59" fmla="*/ 2 h 149"/>
              <a:gd name="T60" fmla="*/ 133 w 281"/>
              <a:gd name="T61" fmla="*/ 2 h 149"/>
              <a:gd name="T62" fmla="*/ 121 w 281"/>
              <a:gd name="T63" fmla="*/ 0 h 149"/>
              <a:gd name="T64" fmla="*/ 111 w 281"/>
              <a:gd name="T65" fmla="*/ 0 h 149"/>
              <a:gd name="T66" fmla="*/ 100 w 281"/>
              <a:gd name="T67" fmla="*/ 2 h 149"/>
              <a:gd name="T68" fmla="*/ 89 w 281"/>
              <a:gd name="T69" fmla="*/ 2 h 149"/>
              <a:gd name="T70" fmla="*/ 77 w 281"/>
              <a:gd name="T71" fmla="*/ 3 h 149"/>
              <a:gd name="T72" fmla="*/ 66 w 281"/>
              <a:gd name="T73" fmla="*/ 5 h 149"/>
              <a:gd name="T74" fmla="*/ 56 w 281"/>
              <a:gd name="T75" fmla="*/ 7 h 149"/>
              <a:gd name="T76" fmla="*/ 46 w 281"/>
              <a:gd name="T77" fmla="*/ 10 h 149"/>
              <a:gd name="T78" fmla="*/ 36 w 281"/>
              <a:gd name="T79" fmla="*/ 13 h 149"/>
              <a:gd name="T80" fmla="*/ 26 w 281"/>
              <a:gd name="T81" fmla="*/ 16 h 149"/>
              <a:gd name="T82" fmla="*/ 17 w 281"/>
              <a:gd name="T83" fmla="*/ 20 h 149"/>
              <a:gd name="T84" fmla="*/ 7 w 281"/>
              <a:gd name="T85" fmla="*/ 25 h 149"/>
              <a:gd name="T86" fmla="*/ 0 w 281"/>
              <a:gd name="T87" fmla="*/ 29 h 1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1" h="149">
                <a:moveTo>
                  <a:pt x="254" y="149"/>
                </a:moveTo>
                <a:lnTo>
                  <a:pt x="260" y="143"/>
                </a:lnTo>
                <a:lnTo>
                  <a:pt x="266" y="137"/>
                </a:lnTo>
                <a:lnTo>
                  <a:pt x="270" y="131"/>
                </a:lnTo>
                <a:lnTo>
                  <a:pt x="274" y="124"/>
                </a:lnTo>
                <a:lnTo>
                  <a:pt x="277" y="119"/>
                </a:lnTo>
                <a:lnTo>
                  <a:pt x="280" y="113"/>
                </a:lnTo>
                <a:lnTo>
                  <a:pt x="281" y="106"/>
                </a:lnTo>
                <a:lnTo>
                  <a:pt x="281" y="100"/>
                </a:lnTo>
                <a:lnTo>
                  <a:pt x="281" y="93"/>
                </a:lnTo>
                <a:lnTo>
                  <a:pt x="281" y="86"/>
                </a:lnTo>
                <a:lnTo>
                  <a:pt x="280" y="80"/>
                </a:lnTo>
                <a:lnTo>
                  <a:pt x="277" y="73"/>
                </a:lnTo>
                <a:lnTo>
                  <a:pt x="274" y="67"/>
                </a:lnTo>
                <a:lnTo>
                  <a:pt x="270" y="62"/>
                </a:lnTo>
                <a:lnTo>
                  <a:pt x="266" y="56"/>
                </a:lnTo>
                <a:lnTo>
                  <a:pt x="261" y="49"/>
                </a:lnTo>
                <a:lnTo>
                  <a:pt x="254" y="44"/>
                </a:lnTo>
                <a:lnTo>
                  <a:pt x="249" y="39"/>
                </a:lnTo>
                <a:lnTo>
                  <a:pt x="241" y="33"/>
                </a:lnTo>
                <a:lnTo>
                  <a:pt x="233" y="29"/>
                </a:lnTo>
                <a:lnTo>
                  <a:pt x="226" y="25"/>
                </a:lnTo>
                <a:lnTo>
                  <a:pt x="217" y="20"/>
                </a:lnTo>
                <a:lnTo>
                  <a:pt x="207" y="16"/>
                </a:lnTo>
                <a:lnTo>
                  <a:pt x="197" y="13"/>
                </a:lnTo>
                <a:lnTo>
                  <a:pt x="187" y="10"/>
                </a:lnTo>
                <a:lnTo>
                  <a:pt x="177" y="7"/>
                </a:lnTo>
                <a:lnTo>
                  <a:pt x="167" y="5"/>
                </a:lnTo>
                <a:lnTo>
                  <a:pt x="156" y="3"/>
                </a:lnTo>
                <a:lnTo>
                  <a:pt x="144" y="2"/>
                </a:lnTo>
                <a:lnTo>
                  <a:pt x="133" y="2"/>
                </a:lnTo>
                <a:lnTo>
                  <a:pt x="121" y="0"/>
                </a:lnTo>
                <a:lnTo>
                  <a:pt x="111" y="0"/>
                </a:lnTo>
                <a:lnTo>
                  <a:pt x="100" y="2"/>
                </a:lnTo>
                <a:lnTo>
                  <a:pt x="89" y="2"/>
                </a:lnTo>
                <a:lnTo>
                  <a:pt x="77" y="3"/>
                </a:lnTo>
                <a:lnTo>
                  <a:pt x="66" y="5"/>
                </a:lnTo>
                <a:lnTo>
                  <a:pt x="56" y="7"/>
                </a:lnTo>
                <a:lnTo>
                  <a:pt x="46" y="10"/>
                </a:lnTo>
                <a:lnTo>
                  <a:pt x="36" y="13"/>
                </a:lnTo>
                <a:lnTo>
                  <a:pt x="26" y="16"/>
                </a:lnTo>
                <a:lnTo>
                  <a:pt x="17" y="20"/>
                </a:lnTo>
                <a:lnTo>
                  <a:pt x="7" y="25"/>
                </a:lnTo>
                <a:lnTo>
                  <a:pt x="0" y="29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26" name="Freeform 2202">
            <a:extLst>
              <a:ext uri="{FF2B5EF4-FFF2-40B4-BE49-F238E27FC236}">
                <a16:creationId xmlns:a16="http://schemas.microsoft.com/office/drawing/2014/main" id="{00000000-0008-0000-0000-00009A0C0000}"/>
              </a:ext>
            </a:extLst>
          </xdr:cNvPr>
          <xdr:cNvSpPr>
            <a:spLocks/>
          </xdr:cNvSpPr>
        </xdr:nvSpPr>
        <xdr:spPr bwMode="auto">
          <a:xfrm>
            <a:off x="7130" y="8458"/>
            <a:ext cx="12" cy="20"/>
          </a:xfrm>
          <a:custGeom>
            <a:avLst/>
            <a:gdLst>
              <a:gd name="T0" fmla="*/ 0 w 35"/>
              <a:gd name="T1" fmla="*/ 60 h 60"/>
              <a:gd name="T2" fmla="*/ 7 w 35"/>
              <a:gd name="T3" fmla="*/ 54 h 60"/>
              <a:gd name="T4" fmla="*/ 13 w 35"/>
              <a:gd name="T5" fmla="*/ 48 h 60"/>
              <a:gd name="T6" fmla="*/ 18 w 35"/>
              <a:gd name="T7" fmla="*/ 43 h 60"/>
              <a:gd name="T8" fmla="*/ 23 w 35"/>
              <a:gd name="T9" fmla="*/ 36 h 60"/>
              <a:gd name="T10" fmla="*/ 27 w 35"/>
              <a:gd name="T11" fmla="*/ 30 h 60"/>
              <a:gd name="T12" fmla="*/ 30 w 35"/>
              <a:gd name="T13" fmla="*/ 23 h 60"/>
              <a:gd name="T14" fmla="*/ 33 w 35"/>
              <a:gd name="T15" fmla="*/ 17 h 60"/>
              <a:gd name="T16" fmla="*/ 34 w 35"/>
              <a:gd name="T17" fmla="*/ 10 h 60"/>
              <a:gd name="T18" fmla="*/ 34 w 35"/>
              <a:gd name="T19" fmla="*/ 3 h 60"/>
              <a:gd name="T20" fmla="*/ 35 w 35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5" h="60">
                <a:moveTo>
                  <a:pt x="0" y="60"/>
                </a:moveTo>
                <a:lnTo>
                  <a:pt x="7" y="54"/>
                </a:lnTo>
                <a:lnTo>
                  <a:pt x="13" y="48"/>
                </a:lnTo>
                <a:lnTo>
                  <a:pt x="18" y="43"/>
                </a:lnTo>
                <a:lnTo>
                  <a:pt x="23" y="36"/>
                </a:lnTo>
                <a:lnTo>
                  <a:pt x="27" y="30"/>
                </a:lnTo>
                <a:lnTo>
                  <a:pt x="30" y="23"/>
                </a:lnTo>
                <a:lnTo>
                  <a:pt x="33" y="17"/>
                </a:lnTo>
                <a:lnTo>
                  <a:pt x="34" y="10"/>
                </a:lnTo>
                <a:lnTo>
                  <a:pt x="34" y="3"/>
                </a:lnTo>
                <a:lnTo>
                  <a:pt x="35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27" name="Freeform 2203">
            <a:extLst>
              <a:ext uri="{FF2B5EF4-FFF2-40B4-BE49-F238E27FC236}">
                <a16:creationId xmlns:a16="http://schemas.microsoft.com/office/drawing/2014/main" id="{00000000-0008-0000-0000-00009B0C0000}"/>
              </a:ext>
            </a:extLst>
          </xdr:cNvPr>
          <xdr:cNvSpPr>
            <a:spLocks/>
          </xdr:cNvSpPr>
        </xdr:nvSpPr>
        <xdr:spPr bwMode="auto">
          <a:xfrm>
            <a:off x="7245" y="8392"/>
            <a:ext cx="11" cy="20"/>
          </a:xfrm>
          <a:custGeom>
            <a:avLst/>
            <a:gdLst>
              <a:gd name="T0" fmla="*/ 0 w 34"/>
              <a:gd name="T1" fmla="*/ 60 h 60"/>
              <a:gd name="T2" fmla="*/ 5 w 34"/>
              <a:gd name="T3" fmla="*/ 54 h 60"/>
              <a:gd name="T4" fmla="*/ 13 w 34"/>
              <a:gd name="T5" fmla="*/ 48 h 60"/>
              <a:gd name="T6" fmla="*/ 17 w 34"/>
              <a:gd name="T7" fmla="*/ 43 h 60"/>
              <a:gd name="T8" fmla="*/ 23 w 34"/>
              <a:gd name="T9" fmla="*/ 35 h 60"/>
              <a:gd name="T10" fmla="*/ 25 w 34"/>
              <a:gd name="T11" fmla="*/ 30 h 60"/>
              <a:gd name="T12" fmla="*/ 30 w 34"/>
              <a:gd name="T13" fmla="*/ 23 h 60"/>
              <a:gd name="T14" fmla="*/ 31 w 34"/>
              <a:gd name="T15" fmla="*/ 17 h 60"/>
              <a:gd name="T16" fmla="*/ 33 w 34"/>
              <a:gd name="T17" fmla="*/ 10 h 60"/>
              <a:gd name="T18" fmla="*/ 34 w 34"/>
              <a:gd name="T19" fmla="*/ 3 h 60"/>
              <a:gd name="T20" fmla="*/ 34 w 34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60">
                <a:moveTo>
                  <a:pt x="0" y="60"/>
                </a:moveTo>
                <a:lnTo>
                  <a:pt x="5" y="54"/>
                </a:lnTo>
                <a:lnTo>
                  <a:pt x="13" y="48"/>
                </a:lnTo>
                <a:lnTo>
                  <a:pt x="17" y="43"/>
                </a:lnTo>
                <a:lnTo>
                  <a:pt x="23" y="35"/>
                </a:lnTo>
                <a:lnTo>
                  <a:pt x="25" y="30"/>
                </a:lnTo>
                <a:lnTo>
                  <a:pt x="30" y="23"/>
                </a:lnTo>
                <a:lnTo>
                  <a:pt x="31" y="17"/>
                </a:lnTo>
                <a:lnTo>
                  <a:pt x="33" y="10"/>
                </a:lnTo>
                <a:lnTo>
                  <a:pt x="34" y="3"/>
                </a:lnTo>
                <a:lnTo>
                  <a:pt x="3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28" name="Freeform 2204">
            <a:extLst>
              <a:ext uri="{FF2B5EF4-FFF2-40B4-BE49-F238E27FC236}">
                <a16:creationId xmlns:a16="http://schemas.microsoft.com/office/drawing/2014/main" id="{00000000-0008-0000-0000-00009C0C0000}"/>
              </a:ext>
            </a:extLst>
          </xdr:cNvPr>
          <xdr:cNvSpPr>
            <a:spLocks/>
          </xdr:cNvSpPr>
        </xdr:nvSpPr>
        <xdr:spPr bwMode="auto">
          <a:xfrm>
            <a:off x="7144" y="8368"/>
            <a:ext cx="14" cy="41"/>
          </a:xfrm>
          <a:custGeom>
            <a:avLst/>
            <a:gdLst>
              <a:gd name="T0" fmla="*/ 42 w 42"/>
              <a:gd name="T1" fmla="*/ 0 h 121"/>
              <a:gd name="T2" fmla="*/ 34 w 42"/>
              <a:gd name="T3" fmla="*/ 6 h 121"/>
              <a:gd name="T4" fmla="*/ 27 w 42"/>
              <a:gd name="T5" fmla="*/ 11 h 121"/>
              <a:gd name="T6" fmla="*/ 22 w 42"/>
              <a:gd name="T7" fmla="*/ 17 h 121"/>
              <a:gd name="T8" fmla="*/ 16 w 42"/>
              <a:gd name="T9" fmla="*/ 23 h 121"/>
              <a:gd name="T10" fmla="*/ 12 w 42"/>
              <a:gd name="T11" fmla="*/ 28 h 121"/>
              <a:gd name="T12" fmla="*/ 9 w 42"/>
              <a:gd name="T13" fmla="*/ 34 h 121"/>
              <a:gd name="T14" fmla="*/ 4 w 42"/>
              <a:gd name="T15" fmla="*/ 41 h 121"/>
              <a:gd name="T16" fmla="*/ 3 w 42"/>
              <a:gd name="T17" fmla="*/ 47 h 121"/>
              <a:gd name="T18" fmla="*/ 2 w 42"/>
              <a:gd name="T19" fmla="*/ 54 h 121"/>
              <a:gd name="T20" fmla="*/ 0 w 42"/>
              <a:gd name="T21" fmla="*/ 60 h 121"/>
              <a:gd name="T22" fmla="*/ 0 w 42"/>
              <a:gd name="T23" fmla="*/ 67 h 121"/>
              <a:gd name="T24" fmla="*/ 2 w 42"/>
              <a:gd name="T25" fmla="*/ 73 h 121"/>
              <a:gd name="T26" fmla="*/ 3 w 42"/>
              <a:gd name="T27" fmla="*/ 80 h 121"/>
              <a:gd name="T28" fmla="*/ 4 w 42"/>
              <a:gd name="T29" fmla="*/ 85 h 121"/>
              <a:gd name="T30" fmla="*/ 9 w 42"/>
              <a:gd name="T31" fmla="*/ 93 h 121"/>
              <a:gd name="T32" fmla="*/ 12 w 42"/>
              <a:gd name="T33" fmla="*/ 98 h 121"/>
              <a:gd name="T34" fmla="*/ 16 w 42"/>
              <a:gd name="T35" fmla="*/ 104 h 121"/>
              <a:gd name="T36" fmla="*/ 22 w 42"/>
              <a:gd name="T37" fmla="*/ 110 h 121"/>
              <a:gd name="T38" fmla="*/ 27 w 42"/>
              <a:gd name="T39" fmla="*/ 115 h 121"/>
              <a:gd name="T40" fmla="*/ 34 w 42"/>
              <a:gd name="T41" fmla="*/ 121 h 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42" h="121">
                <a:moveTo>
                  <a:pt x="42" y="0"/>
                </a:moveTo>
                <a:lnTo>
                  <a:pt x="34" y="6"/>
                </a:lnTo>
                <a:lnTo>
                  <a:pt x="27" y="11"/>
                </a:lnTo>
                <a:lnTo>
                  <a:pt x="22" y="17"/>
                </a:lnTo>
                <a:lnTo>
                  <a:pt x="16" y="23"/>
                </a:lnTo>
                <a:lnTo>
                  <a:pt x="12" y="28"/>
                </a:lnTo>
                <a:lnTo>
                  <a:pt x="9" y="34"/>
                </a:lnTo>
                <a:lnTo>
                  <a:pt x="4" y="41"/>
                </a:lnTo>
                <a:lnTo>
                  <a:pt x="3" y="47"/>
                </a:lnTo>
                <a:lnTo>
                  <a:pt x="2" y="54"/>
                </a:lnTo>
                <a:lnTo>
                  <a:pt x="0" y="60"/>
                </a:lnTo>
                <a:lnTo>
                  <a:pt x="0" y="67"/>
                </a:lnTo>
                <a:lnTo>
                  <a:pt x="2" y="73"/>
                </a:lnTo>
                <a:lnTo>
                  <a:pt x="3" y="80"/>
                </a:lnTo>
                <a:lnTo>
                  <a:pt x="4" y="85"/>
                </a:lnTo>
                <a:lnTo>
                  <a:pt x="9" y="93"/>
                </a:lnTo>
                <a:lnTo>
                  <a:pt x="12" y="98"/>
                </a:lnTo>
                <a:lnTo>
                  <a:pt x="16" y="104"/>
                </a:lnTo>
                <a:lnTo>
                  <a:pt x="22" y="110"/>
                </a:lnTo>
                <a:lnTo>
                  <a:pt x="27" y="115"/>
                </a:lnTo>
                <a:lnTo>
                  <a:pt x="34" y="121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29" name="Freeform 2205">
            <a:extLst>
              <a:ext uri="{FF2B5EF4-FFF2-40B4-BE49-F238E27FC236}">
                <a16:creationId xmlns:a16="http://schemas.microsoft.com/office/drawing/2014/main" id="{00000000-0008-0000-0000-00009D0C0000}"/>
              </a:ext>
            </a:extLst>
          </xdr:cNvPr>
          <xdr:cNvSpPr>
            <a:spLocks/>
          </xdr:cNvSpPr>
        </xdr:nvSpPr>
        <xdr:spPr bwMode="auto">
          <a:xfrm>
            <a:off x="7124" y="8473"/>
            <a:ext cx="7" cy="5"/>
          </a:xfrm>
          <a:custGeom>
            <a:avLst/>
            <a:gdLst>
              <a:gd name="T0" fmla="*/ 0 w 21"/>
              <a:gd name="T1" fmla="*/ 14 h 14"/>
              <a:gd name="T2" fmla="*/ 8 w 21"/>
              <a:gd name="T3" fmla="*/ 10 h 14"/>
              <a:gd name="T4" fmla="*/ 16 w 21"/>
              <a:gd name="T5" fmla="*/ 5 h 14"/>
              <a:gd name="T6" fmla="*/ 21 w 21"/>
              <a:gd name="T7" fmla="*/ 0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1" h="14">
                <a:moveTo>
                  <a:pt x="0" y="14"/>
                </a:moveTo>
                <a:lnTo>
                  <a:pt x="8" y="10"/>
                </a:lnTo>
                <a:lnTo>
                  <a:pt x="16" y="5"/>
                </a:lnTo>
                <a:lnTo>
                  <a:pt x="21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30" name="Freeform 2206">
            <a:extLst>
              <a:ext uri="{FF2B5EF4-FFF2-40B4-BE49-F238E27FC236}">
                <a16:creationId xmlns:a16="http://schemas.microsoft.com/office/drawing/2014/main" id="{00000000-0008-0000-0000-00009E0C0000}"/>
              </a:ext>
            </a:extLst>
          </xdr:cNvPr>
          <xdr:cNvSpPr>
            <a:spLocks/>
          </xdr:cNvSpPr>
        </xdr:nvSpPr>
        <xdr:spPr bwMode="auto">
          <a:xfrm>
            <a:off x="7125" y="8478"/>
            <a:ext cx="5" cy="3"/>
          </a:xfrm>
          <a:custGeom>
            <a:avLst/>
            <a:gdLst>
              <a:gd name="T0" fmla="*/ 0 w 16"/>
              <a:gd name="T1" fmla="*/ 10 h 10"/>
              <a:gd name="T2" fmla="*/ 9 w 16"/>
              <a:gd name="T3" fmla="*/ 4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9" y="4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31" name="Freeform 2207">
            <a:extLst>
              <a:ext uri="{FF2B5EF4-FFF2-40B4-BE49-F238E27FC236}">
                <a16:creationId xmlns:a16="http://schemas.microsoft.com/office/drawing/2014/main" id="{00000000-0008-0000-0000-00009F0C0000}"/>
              </a:ext>
            </a:extLst>
          </xdr:cNvPr>
          <xdr:cNvSpPr>
            <a:spLocks/>
          </xdr:cNvSpPr>
        </xdr:nvSpPr>
        <xdr:spPr bwMode="auto">
          <a:xfrm>
            <a:off x="7238" y="8407"/>
            <a:ext cx="7" cy="5"/>
          </a:xfrm>
          <a:custGeom>
            <a:avLst/>
            <a:gdLst>
              <a:gd name="T0" fmla="*/ 0 w 21"/>
              <a:gd name="T1" fmla="*/ 16 h 16"/>
              <a:gd name="T2" fmla="*/ 7 w 21"/>
              <a:gd name="T3" fmla="*/ 10 h 16"/>
              <a:gd name="T4" fmla="*/ 14 w 21"/>
              <a:gd name="T5" fmla="*/ 6 h 16"/>
              <a:gd name="T6" fmla="*/ 21 w 21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1" h="16">
                <a:moveTo>
                  <a:pt x="0" y="16"/>
                </a:moveTo>
                <a:lnTo>
                  <a:pt x="7" y="10"/>
                </a:lnTo>
                <a:lnTo>
                  <a:pt x="14" y="6"/>
                </a:lnTo>
                <a:lnTo>
                  <a:pt x="21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32" name="Freeform 2208">
            <a:extLst>
              <a:ext uri="{FF2B5EF4-FFF2-40B4-BE49-F238E27FC236}">
                <a16:creationId xmlns:a16="http://schemas.microsoft.com/office/drawing/2014/main" id="{00000000-0008-0000-0000-0000A00C0000}"/>
              </a:ext>
            </a:extLst>
          </xdr:cNvPr>
          <xdr:cNvSpPr>
            <a:spLocks/>
          </xdr:cNvSpPr>
        </xdr:nvSpPr>
        <xdr:spPr bwMode="auto">
          <a:xfrm>
            <a:off x="7240" y="8412"/>
            <a:ext cx="5" cy="3"/>
          </a:xfrm>
          <a:custGeom>
            <a:avLst/>
            <a:gdLst>
              <a:gd name="T0" fmla="*/ 0 w 16"/>
              <a:gd name="T1" fmla="*/ 10 h 10"/>
              <a:gd name="T2" fmla="*/ 7 w 16"/>
              <a:gd name="T3" fmla="*/ 5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7" y="5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33" name="Freeform 2209">
            <a:extLst>
              <a:ext uri="{FF2B5EF4-FFF2-40B4-BE49-F238E27FC236}">
                <a16:creationId xmlns:a16="http://schemas.microsoft.com/office/drawing/2014/main" id="{00000000-0008-0000-0000-0000A10C0000}"/>
              </a:ext>
            </a:extLst>
          </xdr:cNvPr>
          <xdr:cNvSpPr>
            <a:spLocks/>
          </xdr:cNvSpPr>
        </xdr:nvSpPr>
        <xdr:spPr bwMode="auto">
          <a:xfrm>
            <a:off x="7223" y="8412"/>
            <a:ext cx="15" cy="6"/>
          </a:xfrm>
          <a:custGeom>
            <a:avLst/>
            <a:gdLst>
              <a:gd name="T0" fmla="*/ 0 w 46"/>
              <a:gd name="T1" fmla="*/ 19 h 19"/>
              <a:gd name="T2" fmla="*/ 10 w 46"/>
              <a:gd name="T3" fmla="*/ 16 h 19"/>
              <a:gd name="T4" fmla="*/ 20 w 46"/>
              <a:gd name="T5" fmla="*/ 11 h 19"/>
              <a:gd name="T6" fmla="*/ 29 w 46"/>
              <a:gd name="T7" fmla="*/ 9 h 19"/>
              <a:gd name="T8" fmla="*/ 37 w 46"/>
              <a:gd name="T9" fmla="*/ 4 h 19"/>
              <a:gd name="T10" fmla="*/ 46 w 46"/>
              <a:gd name="T11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6" h="19">
                <a:moveTo>
                  <a:pt x="0" y="19"/>
                </a:moveTo>
                <a:lnTo>
                  <a:pt x="10" y="16"/>
                </a:lnTo>
                <a:lnTo>
                  <a:pt x="20" y="11"/>
                </a:lnTo>
                <a:lnTo>
                  <a:pt x="29" y="9"/>
                </a:lnTo>
                <a:lnTo>
                  <a:pt x="37" y="4"/>
                </a:lnTo>
                <a:lnTo>
                  <a:pt x="4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34" name="Freeform 2210">
            <a:extLst>
              <a:ext uri="{FF2B5EF4-FFF2-40B4-BE49-F238E27FC236}">
                <a16:creationId xmlns:a16="http://schemas.microsoft.com/office/drawing/2014/main" id="{00000000-0008-0000-0000-0000A20C0000}"/>
              </a:ext>
            </a:extLst>
          </xdr:cNvPr>
          <xdr:cNvSpPr>
            <a:spLocks/>
          </xdr:cNvSpPr>
        </xdr:nvSpPr>
        <xdr:spPr bwMode="auto">
          <a:xfrm>
            <a:off x="7108" y="8478"/>
            <a:ext cx="16" cy="6"/>
          </a:xfrm>
          <a:custGeom>
            <a:avLst/>
            <a:gdLst>
              <a:gd name="T0" fmla="*/ 0 w 46"/>
              <a:gd name="T1" fmla="*/ 20 h 20"/>
              <a:gd name="T2" fmla="*/ 10 w 46"/>
              <a:gd name="T3" fmla="*/ 16 h 20"/>
              <a:gd name="T4" fmla="*/ 20 w 46"/>
              <a:gd name="T5" fmla="*/ 13 h 20"/>
              <a:gd name="T6" fmla="*/ 30 w 46"/>
              <a:gd name="T7" fmla="*/ 8 h 20"/>
              <a:gd name="T8" fmla="*/ 39 w 46"/>
              <a:gd name="T9" fmla="*/ 6 h 20"/>
              <a:gd name="T10" fmla="*/ 46 w 46"/>
              <a:gd name="T11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6" h="20">
                <a:moveTo>
                  <a:pt x="0" y="20"/>
                </a:moveTo>
                <a:lnTo>
                  <a:pt x="10" y="16"/>
                </a:lnTo>
                <a:lnTo>
                  <a:pt x="20" y="13"/>
                </a:lnTo>
                <a:lnTo>
                  <a:pt x="30" y="8"/>
                </a:lnTo>
                <a:lnTo>
                  <a:pt x="39" y="6"/>
                </a:lnTo>
                <a:lnTo>
                  <a:pt x="4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35" name="Freeform 2211">
            <a:extLst>
              <a:ext uri="{FF2B5EF4-FFF2-40B4-BE49-F238E27FC236}">
                <a16:creationId xmlns:a16="http://schemas.microsoft.com/office/drawing/2014/main" id="{00000000-0008-0000-0000-0000A30C0000}"/>
              </a:ext>
            </a:extLst>
          </xdr:cNvPr>
          <xdr:cNvSpPr>
            <a:spLocks/>
          </xdr:cNvSpPr>
        </xdr:nvSpPr>
        <xdr:spPr bwMode="auto">
          <a:xfrm>
            <a:off x="7160" y="8358"/>
            <a:ext cx="94" cy="49"/>
          </a:xfrm>
          <a:custGeom>
            <a:avLst/>
            <a:gdLst>
              <a:gd name="T0" fmla="*/ 255 w 282"/>
              <a:gd name="T1" fmla="*/ 146 h 146"/>
              <a:gd name="T2" fmla="*/ 261 w 282"/>
              <a:gd name="T3" fmla="*/ 141 h 146"/>
              <a:gd name="T4" fmla="*/ 267 w 282"/>
              <a:gd name="T5" fmla="*/ 135 h 146"/>
              <a:gd name="T6" fmla="*/ 271 w 282"/>
              <a:gd name="T7" fmla="*/ 129 h 146"/>
              <a:gd name="T8" fmla="*/ 274 w 282"/>
              <a:gd name="T9" fmla="*/ 124 h 146"/>
              <a:gd name="T10" fmla="*/ 277 w 282"/>
              <a:gd name="T11" fmla="*/ 116 h 146"/>
              <a:gd name="T12" fmla="*/ 279 w 282"/>
              <a:gd name="T13" fmla="*/ 111 h 146"/>
              <a:gd name="T14" fmla="*/ 281 w 282"/>
              <a:gd name="T15" fmla="*/ 104 h 146"/>
              <a:gd name="T16" fmla="*/ 282 w 282"/>
              <a:gd name="T17" fmla="*/ 98 h 146"/>
              <a:gd name="T18" fmla="*/ 282 w 282"/>
              <a:gd name="T19" fmla="*/ 91 h 146"/>
              <a:gd name="T20" fmla="*/ 281 w 282"/>
              <a:gd name="T21" fmla="*/ 85 h 146"/>
              <a:gd name="T22" fmla="*/ 279 w 282"/>
              <a:gd name="T23" fmla="*/ 78 h 146"/>
              <a:gd name="T24" fmla="*/ 278 w 282"/>
              <a:gd name="T25" fmla="*/ 72 h 146"/>
              <a:gd name="T26" fmla="*/ 274 w 282"/>
              <a:gd name="T27" fmla="*/ 65 h 146"/>
              <a:gd name="T28" fmla="*/ 271 w 282"/>
              <a:gd name="T29" fmla="*/ 59 h 146"/>
              <a:gd name="T30" fmla="*/ 267 w 282"/>
              <a:gd name="T31" fmla="*/ 54 h 146"/>
              <a:gd name="T32" fmla="*/ 261 w 282"/>
              <a:gd name="T33" fmla="*/ 48 h 146"/>
              <a:gd name="T34" fmla="*/ 255 w 282"/>
              <a:gd name="T35" fmla="*/ 42 h 146"/>
              <a:gd name="T36" fmla="*/ 248 w 282"/>
              <a:gd name="T37" fmla="*/ 37 h 146"/>
              <a:gd name="T38" fmla="*/ 241 w 282"/>
              <a:gd name="T39" fmla="*/ 31 h 146"/>
              <a:gd name="T40" fmla="*/ 234 w 282"/>
              <a:gd name="T41" fmla="*/ 27 h 146"/>
              <a:gd name="T42" fmla="*/ 225 w 282"/>
              <a:gd name="T43" fmla="*/ 22 h 146"/>
              <a:gd name="T44" fmla="*/ 217 w 282"/>
              <a:gd name="T45" fmla="*/ 18 h 146"/>
              <a:gd name="T46" fmla="*/ 208 w 282"/>
              <a:gd name="T47" fmla="*/ 14 h 146"/>
              <a:gd name="T48" fmla="*/ 198 w 282"/>
              <a:gd name="T49" fmla="*/ 11 h 146"/>
              <a:gd name="T50" fmla="*/ 188 w 282"/>
              <a:gd name="T51" fmla="*/ 8 h 146"/>
              <a:gd name="T52" fmla="*/ 177 w 282"/>
              <a:gd name="T53" fmla="*/ 5 h 146"/>
              <a:gd name="T54" fmla="*/ 167 w 282"/>
              <a:gd name="T55" fmla="*/ 4 h 146"/>
              <a:gd name="T56" fmla="*/ 155 w 282"/>
              <a:gd name="T57" fmla="*/ 1 h 146"/>
              <a:gd name="T58" fmla="*/ 145 w 282"/>
              <a:gd name="T59" fmla="*/ 0 h 146"/>
              <a:gd name="T60" fmla="*/ 134 w 282"/>
              <a:gd name="T61" fmla="*/ 0 h 146"/>
              <a:gd name="T62" fmla="*/ 122 w 282"/>
              <a:gd name="T63" fmla="*/ 0 h 146"/>
              <a:gd name="T64" fmla="*/ 111 w 282"/>
              <a:gd name="T65" fmla="*/ 0 h 146"/>
              <a:gd name="T66" fmla="*/ 100 w 282"/>
              <a:gd name="T67" fmla="*/ 0 h 146"/>
              <a:gd name="T68" fmla="*/ 88 w 282"/>
              <a:gd name="T69" fmla="*/ 0 h 146"/>
              <a:gd name="T70" fmla="*/ 78 w 282"/>
              <a:gd name="T71" fmla="*/ 1 h 146"/>
              <a:gd name="T72" fmla="*/ 67 w 282"/>
              <a:gd name="T73" fmla="*/ 4 h 146"/>
              <a:gd name="T74" fmla="*/ 55 w 282"/>
              <a:gd name="T75" fmla="*/ 5 h 146"/>
              <a:gd name="T76" fmla="*/ 45 w 282"/>
              <a:gd name="T77" fmla="*/ 8 h 146"/>
              <a:gd name="T78" fmla="*/ 35 w 282"/>
              <a:gd name="T79" fmla="*/ 11 h 146"/>
              <a:gd name="T80" fmla="*/ 25 w 282"/>
              <a:gd name="T81" fmla="*/ 14 h 146"/>
              <a:gd name="T82" fmla="*/ 17 w 282"/>
              <a:gd name="T83" fmla="*/ 18 h 146"/>
              <a:gd name="T84" fmla="*/ 8 w 282"/>
              <a:gd name="T85" fmla="*/ 22 h 146"/>
              <a:gd name="T86" fmla="*/ 0 w 282"/>
              <a:gd name="T87" fmla="*/ 27 h 1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2" h="146">
                <a:moveTo>
                  <a:pt x="255" y="146"/>
                </a:moveTo>
                <a:lnTo>
                  <a:pt x="261" y="141"/>
                </a:lnTo>
                <a:lnTo>
                  <a:pt x="267" y="135"/>
                </a:lnTo>
                <a:lnTo>
                  <a:pt x="271" y="129"/>
                </a:lnTo>
                <a:lnTo>
                  <a:pt x="274" y="124"/>
                </a:lnTo>
                <a:lnTo>
                  <a:pt x="277" y="116"/>
                </a:lnTo>
                <a:lnTo>
                  <a:pt x="279" y="111"/>
                </a:lnTo>
                <a:lnTo>
                  <a:pt x="281" y="104"/>
                </a:lnTo>
                <a:lnTo>
                  <a:pt x="282" y="98"/>
                </a:lnTo>
                <a:lnTo>
                  <a:pt x="282" y="91"/>
                </a:lnTo>
                <a:lnTo>
                  <a:pt x="281" y="85"/>
                </a:lnTo>
                <a:lnTo>
                  <a:pt x="279" y="78"/>
                </a:lnTo>
                <a:lnTo>
                  <a:pt x="278" y="72"/>
                </a:lnTo>
                <a:lnTo>
                  <a:pt x="274" y="65"/>
                </a:lnTo>
                <a:lnTo>
                  <a:pt x="271" y="59"/>
                </a:lnTo>
                <a:lnTo>
                  <a:pt x="267" y="54"/>
                </a:lnTo>
                <a:lnTo>
                  <a:pt x="261" y="48"/>
                </a:lnTo>
                <a:lnTo>
                  <a:pt x="255" y="42"/>
                </a:lnTo>
                <a:lnTo>
                  <a:pt x="248" y="37"/>
                </a:lnTo>
                <a:lnTo>
                  <a:pt x="241" y="31"/>
                </a:lnTo>
                <a:lnTo>
                  <a:pt x="234" y="27"/>
                </a:lnTo>
                <a:lnTo>
                  <a:pt x="225" y="22"/>
                </a:lnTo>
                <a:lnTo>
                  <a:pt x="217" y="18"/>
                </a:lnTo>
                <a:lnTo>
                  <a:pt x="208" y="14"/>
                </a:lnTo>
                <a:lnTo>
                  <a:pt x="198" y="11"/>
                </a:lnTo>
                <a:lnTo>
                  <a:pt x="188" y="8"/>
                </a:lnTo>
                <a:lnTo>
                  <a:pt x="177" y="5"/>
                </a:lnTo>
                <a:lnTo>
                  <a:pt x="167" y="4"/>
                </a:lnTo>
                <a:lnTo>
                  <a:pt x="155" y="1"/>
                </a:lnTo>
                <a:lnTo>
                  <a:pt x="145" y="0"/>
                </a:lnTo>
                <a:lnTo>
                  <a:pt x="134" y="0"/>
                </a:lnTo>
                <a:lnTo>
                  <a:pt x="122" y="0"/>
                </a:lnTo>
                <a:lnTo>
                  <a:pt x="111" y="0"/>
                </a:lnTo>
                <a:lnTo>
                  <a:pt x="100" y="0"/>
                </a:lnTo>
                <a:lnTo>
                  <a:pt x="88" y="0"/>
                </a:lnTo>
                <a:lnTo>
                  <a:pt x="78" y="1"/>
                </a:lnTo>
                <a:lnTo>
                  <a:pt x="67" y="4"/>
                </a:lnTo>
                <a:lnTo>
                  <a:pt x="55" y="5"/>
                </a:lnTo>
                <a:lnTo>
                  <a:pt x="45" y="8"/>
                </a:lnTo>
                <a:lnTo>
                  <a:pt x="35" y="11"/>
                </a:lnTo>
                <a:lnTo>
                  <a:pt x="25" y="14"/>
                </a:lnTo>
                <a:lnTo>
                  <a:pt x="17" y="18"/>
                </a:lnTo>
                <a:lnTo>
                  <a:pt x="8" y="22"/>
                </a:lnTo>
                <a:lnTo>
                  <a:pt x="0" y="27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36" name="Line 2212">
            <a:extLst>
              <a:ext uri="{FF2B5EF4-FFF2-40B4-BE49-F238E27FC236}">
                <a16:creationId xmlns:a16="http://schemas.microsoft.com/office/drawing/2014/main" id="{00000000-0008-0000-0000-0000A4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2" y="11052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37" name="Line 2213">
            <a:extLst>
              <a:ext uri="{FF2B5EF4-FFF2-40B4-BE49-F238E27FC236}">
                <a16:creationId xmlns:a16="http://schemas.microsoft.com/office/drawing/2014/main" id="{00000000-0008-0000-0000-0000A5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2" y="10982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38" name="Line 2214">
            <a:extLst>
              <a:ext uri="{FF2B5EF4-FFF2-40B4-BE49-F238E27FC236}">
                <a16:creationId xmlns:a16="http://schemas.microsoft.com/office/drawing/2014/main" id="{00000000-0008-0000-0000-0000A6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8" y="10970"/>
            <a:ext cx="1238" cy="7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39" name="Line 2215">
            <a:extLst>
              <a:ext uri="{FF2B5EF4-FFF2-40B4-BE49-F238E27FC236}">
                <a16:creationId xmlns:a16="http://schemas.microsoft.com/office/drawing/2014/main" id="{00000000-0008-0000-0000-0000A7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0" y="10964"/>
            <a:ext cx="1235" cy="7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0" name="Line 2216">
            <a:extLst>
              <a:ext uri="{FF2B5EF4-FFF2-40B4-BE49-F238E27FC236}">
                <a16:creationId xmlns:a16="http://schemas.microsoft.com/office/drawing/2014/main" id="{00000000-0008-0000-0000-0000A8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2" y="10961"/>
            <a:ext cx="1233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1" name="Line 2217">
            <a:extLst>
              <a:ext uri="{FF2B5EF4-FFF2-40B4-BE49-F238E27FC236}">
                <a16:creationId xmlns:a16="http://schemas.microsoft.com/office/drawing/2014/main" id="{00000000-0008-0000-0000-0000A90C0000}"/>
              </a:ext>
            </a:extLst>
          </xdr:cNvPr>
          <xdr:cNvSpPr>
            <a:spLocks noChangeShapeType="1"/>
          </xdr:cNvSpPr>
        </xdr:nvSpPr>
        <xdr:spPr bwMode="auto">
          <a:xfrm>
            <a:off x="6862" y="10816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2" name="Line 2218">
            <a:extLst>
              <a:ext uri="{FF2B5EF4-FFF2-40B4-BE49-F238E27FC236}">
                <a16:creationId xmlns:a16="http://schemas.microsoft.com/office/drawing/2014/main" id="{00000000-0008-0000-0000-0000AA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62" y="8406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3" name="Line 2219">
            <a:extLst>
              <a:ext uri="{FF2B5EF4-FFF2-40B4-BE49-F238E27FC236}">
                <a16:creationId xmlns:a16="http://schemas.microsoft.com/office/drawing/2014/main" id="{00000000-0008-0000-0000-0000AB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67" y="8491"/>
            <a:ext cx="1" cy="23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4" name="Line 2220">
            <a:extLst>
              <a:ext uri="{FF2B5EF4-FFF2-40B4-BE49-F238E27FC236}">
                <a16:creationId xmlns:a16="http://schemas.microsoft.com/office/drawing/2014/main" id="{00000000-0008-0000-0000-0000AC0C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10770"/>
            <a:ext cx="1233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5" name="Line 2221">
            <a:extLst>
              <a:ext uri="{FF2B5EF4-FFF2-40B4-BE49-F238E27FC236}">
                <a16:creationId xmlns:a16="http://schemas.microsoft.com/office/drawing/2014/main" id="{00000000-0008-0000-0000-0000AD0C0000}"/>
              </a:ext>
            </a:extLst>
          </xdr:cNvPr>
          <xdr:cNvSpPr>
            <a:spLocks noChangeShapeType="1"/>
          </xdr:cNvSpPr>
        </xdr:nvSpPr>
        <xdr:spPr bwMode="auto">
          <a:xfrm>
            <a:off x="7113" y="10768"/>
            <a:ext cx="1232" cy="7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6" name="Line 2222">
            <a:extLst>
              <a:ext uri="{FF2B5EF4-FFF2-40B4-BE49-F238E27FC236}">
                <a16:creationId xmlns:a16="http://schemas.microsoft.com/office/drawing/2014/main" id="{00000000-0008-0000-0000-0000AE0C0000}"/>
              </a:ext>
            </a:extLst>
          </xdr:cNvPr>
          <xdr:cNvSpPr>
            <a:spLocks noChangeShapeType="1"/>
          </xdr:cNvSpPr>
        </xdr:nvSpPr>
        <xdr:spPr bwMode="auto">
          <a:xfrm>
            <a:off x="7077" y="10962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7" name="Line 2223">
            <a:extLst>
              <a:ext uri="{FF2B5EF4-FFF2-40B4-BE49-F238E27FC236}">
                <a16:creationId xmlns:a16="http://schemas.microsoft.com/office/drawing/2014/main" id="{00000000-0008-0000-0000-0000AF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77" y="8552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8" name="Line 2224">
            <a:extLst>
              <a:ext uri="{FF2B5EF4-FFF2-40B4-BE49-F238E27FC236}">
                <a16:creationId xmlns:a16="http://schemas.microsoft.com/office/drawing/2014/main" id="{00000000-0008-0000-0000-0000B00C0000}"/>
              </a:ext>
            </a:extLst>
          </xdr:cNvPr>
          <xdr:cNvSpPr>
            <a:spLocks noChangeShapeType="1"/>
          </xdr:cNvSpPr>
        </xdr:nvSpPr>
        <xdr:spPr bwMode="auto">
          <a:xfrm>
            <a:off x="7102" y="8655"/>
            <a:ext cx="1" cy="23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49" name="Line 2225">
            <a:extLst>
              <a:ext uri="{FF2B5EF4-FFF2-40B4-BE49-F238E27FC236}">
                <a16:creationId xmlns:a16="http://schemas.microsoft.com/office/drawing/2014/main" id="{00000000-0008-0000-0000-0000B10C0000}"/>
              </a:ext>
            </a:extLst>
          </xdr:cNvPr>
          <xdr:cNvSpPr>
            <a:spLocks noChangeShapeType="1"/>
          </xdr:cNvSpPr>
        </xdr:nvSpPr>
        <xdr:spPr bwMode="auto">
          <a:xfrm>
            <a:off x="7108" y="8659"/>
            <a:ext cx="1" cy="230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0" name="Freeform 2226">
            <a:extLst>
              <a:ext uri="{FF2B5EF4-FFF2-40B4-BE49-F238E27FC236}">
                <a16:creationId xmlns:a16="http://schemas.microsoft.com/office/drawing/2014/main" id="{00000000-0008-0000-0000-0000B20C0000}"/>
              </a:ext>
            </a:extLst>
          </xdr:cNvPr>
          <xdr:cNvSpPr>
            <a:spLocks/>
          </xdr:cNvSpPr>
        </xdr:nvSpPr>
        <xdr:spPr bwMode="auto">
          <a:xfrm>
            <a:off x="7142" y="8392"/>
            <a:ext cx="12" cy="20"/>
          </a:xfrm>
          <a:custGeom>
            <a:avLst/>
            <a:gdLst>
              <a:gd name="T0" fmla="*/ 0 w 35"/>
              <a:gd name="T1" fmla="*/ 0 h 60"/>
              <a:gd name="T2" fmla="*/ 0 w 35"/>
              <a:gd name="T3" fmla="*/ 3 h 60"/>
              <a:gd name="T4" fmla="*/ 2 w 35"/>
              <a:gd name="T5" fmla="*/ 10 h 60"/>
              <a:gd name="T6" fmla="*/ 3 w 35"/>
              <a:gd name="T7" fmla="*/ 17 h 60"/>
              <a:gd name="T8" fmla="*/ 5 w 35"/>
              <a:gd name="T9" fmla="*/ 23 h 60"/>
              <a:gd name="T10" fmla="*/ 9 w 35"/>
              <a:gd name="T11" fmla="*/ 30 h 60"/>
              <a:gd name="T12" fmla="*/ 12 w 35"/>
              <a:gd name="T13" fmla="*/ 35 h 60"/>
              <a:gd name="T14" fmla="*/ 18 w 35"/>
              <a:gd name="T15" fmla="*/ 43 h 60"/>
              <a:gd name="T16" fmla="*/ 22 w 35"/>
              <a:gd name="T17" fmla="*/ 48 h 60"/>
              <a:gd name="T18" fmla="*/ 29 w 35"/>
              <a:gd name="T19" fmla="*/ 54 h 60"/>
              <a:gd name="T20" fmla="*/ 35 w 35"/>
              <a:gd name="T21" fmla="*/ 6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5" h="60">
                <a:moveTo>
                  <a:pt x="0" y="0"/>
                </a:moveTo>
                <a:lnTo>
                  <a:pt x="0" y="3"/>
                </a:lnTo>
                <a:lnTo>
                  <a:pt x="2" y="10"/>
                </a:lnTo>
                <a:lnTo>
                  <a:pt x="3" y="17"/>
                </a:lnTo>
                <a:lnTo>
                  <a:pt x="5" y="23"/>
                </a:lnTo>
                <a:lnTo>
                  <a:pt x="9" y="30"/>
                </a:lnTo>
                <a:lnTo>
                  <a:pt x="12" y="35"/>
                </a:lnTo>
                <a:lnTo>
                  <a:pt x="18" y="43"/>
                </a:lnTo>
                <a:lnTo>
                  <a:pt x="22" y="48"/>
                </a:lnTo>
                <a:lnTo>
                  <a:pt x="29" y="54"/>
                </a:lnTo>
                <a:lnTo>
                  <a:pt x="35" y="6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51" name="Line 2227">
            <a:extLst>
              <a:ext uri="{FF2B5EF4-FFF2-40B4-BE49-F238E27FC236}">
                <a16:creationId xmlns:a16="http://schemas.microsoft.com/office/drawing/2014/main" id="{00000000-0008-0000-0000-0000B3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75" y="8427"/>
            <a:ext cx="1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2" name="Line 2228">
            <a:extLst>
              <a:ext uri="{FF2B5EF4-FFF2-40B4-BE49-F238E27FC236}">
                <a16:creationId xmlns:a16="http://schemas.microsoft.com/office/drawing/2014/main" id="{00000000-0008-0000-0000-0000B4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77" y="8428"/>
            <a:ext cx="1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3" name="Line 2229">
            <a:extLst>
              <a:ext uri="{FF2B5EF4-FFF2-40B4-BE49-F238E27FC236}">
                <a16:creationId xmlns:a16="http://schemas.microsoft.com/office/drawing/2014/main" id="{00000000-0008-0000-0000-0000B50C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10270"/>
            <a:ext cx="1233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4" name="Line 2230">
            <a:extLst>
              <a:ext uri="{FF2B5EF4-FFF2-40B4-BE49-F238E27FC236}">
                <a16:creationId xmlns:a16="http://schemas.microsoft.com/office/drawing/2014/main" id="{00000000-0008-0000-0000-0000B6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2" y="10080"/>
            <a:ext cx="1233" cy="7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5" name="Line 2231">
            <a:extLst>
              <a:ext uri="{FF2B5EF4-FFF2-40B4-BE49-F238E27FC236}">
                <a16:creationId xmlns:a16="http://schemas.microsoft.com/office/drawing/2014/main" id="{00000000-0008-0000-0000-0000B7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4" y="10077"/>
            <a:ext cx="1231" cy="7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56" name="Freeform 2232">
            <a:extLst>
              <a:ext uri="{FF2B5EF4-FFF2-40B4-BE49-F238E27FC236}">
                <a16:creationId xmlns:a16="http://schemas.microsoft.com/office/drawing/2014/main" id="{00000000-0008-0000-0000-0000B80C0000}"/>
              </a:ext>
            </a:extLst>
          </xdr:cNvPr>
          <xdr:cNvSpPr>
            <a:spLocks/>
          </xdr:cNvSpPr>
        </xdr:nvSpPr>
        <xdr:spPr bwMode="auto">
          <a:xfrm>
            <a:off x="8730" y="9281"/>
            <a:ext cx="15" cy="6"/>
          </a:xfrm>
          <a:custGeom>
            <a:avLst/>
            <a:gdLst>
              <a:gd name="T0" fmla="*/ 0 w 45"/>
              <a:gd name="T1" fmla="*/ 18 h 18"/>
              <a:gd name="T2" fmla="*/ 10 w 45"/>
              <a:gd name="T3" fmla="*/ 16 h 18"/>
              <a:gd name="T4" fmla="*/ 18 w 45"/>
              <a:gd name="T5" fmla="*/ 11 h 18"/>
              <a:gd name="T6" fmla="*/ 28 w 45"/>
              <a:gd name="T7" fmla="*/ 8 h 18"/>
              <a:gd name="T8" fmla="*/ 37 w 45"/>
              <a:gd name="T9" fmla="*/ 4 h 18"/>
              <a:gd name="T10" fmla="*/ 45 w 45"/>
              <a:gd name="T11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5" h="18">
                <a:moveTo>
                  <a:pt x="0" y="18"/>
                </a:moveTo>
                <a:lnTo>
                  <a:pt x="10" y="16"/>
                </a:lnTo>
                <a:lnTo>
                  <a:pt x="18" y="11"/>
                </a:lnTo>
                <a:lnTo>
                  <a:pt x="28" y="8"/>
                </a:lnTo>
                <a:lnTo>
                  <a:pt x="37" y="4"/>
                </a:lnTo>
                <a:lnTo>
                  <a:pt x="45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57" name="Freeform 2233">
            <a:extLst>
              <a:ext uri="{FF2B5EF4-FFF2-40B4-BE49-F238E27FC236}">
                <a16:creationId xmlns:a16="http://schemas.microsoft.com/office/drawing/2014/main" id="{00000000-0008-0000-0000-0000B90C0000}"/>
              </a:ext>
            </a:extLst>
          </xdr:cNvPr>
          <xdr:cNvSpPr>
            <a:spLocks/>
          </xdr:cNvSpPr>
        </xdr:nvSpPr>
        <xdr:spPr bwMode="auto">
          <a:xfrm>
            <a:off x="8616" y="9347"/>
            <a:ext cx="15" cy="6"/>
          </a:xfrm>
          <a:custGeom>
            <a:avLst/>
            <a:gdLst>
              <a:gd name="T0" fmla="*/ 0 w 46"/>
              <a:gd name="T1" fmla="*/ 18 h 18"/>
              <a:gd name="T2" fmla="*/ 10 w 46"/>
              <a:gd name="T3" fmla="*/ 15 h 18"/>
              <a:gd name="T4" fmla="*/ 20 w 46"/>
              <a:gd name="T5" fmla="*/ 12 h 18"/>
              <a:gd name="T6" fmla="*/ 28 w 46"/>
              <a:gd name="T7" fmla="*/ 8 h 18"/>
              <a:gd name="T8" fmla="*/ 38 w 46"/>
              <a:gd name="T9" fmla="*/ 4 h 18"/>
              <a:gd name="T10" fmla="*/ 46 w 46"/>
              <a:gd name="T11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6" h="18">
                <a:moveTo>
                  <a:pt x="0" y="18"/>
                </a:moveTo>
                <a:lnTo>
                  <a:pt x="10" y="15"/>
                </a:lnTo>
                <a:lnTo>
                  <a:pt x="20" y="12"/>
                </a:lnTo>
                <a:lnTo>
                  <a:pt x="28" y="8"/>
                </a:lnTo>
                <a:lnTo>
                  <a:pt x="38" y="4"/>
                </a:lnTo>
                <a:lnTo>
                  <a:pt x="4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58" name="Freeform 2234">
            <a:extLst>
              <a:ext uri="{FF2B5EF4-FFF2-40B4-BE49-F238E27FC236}">
                <a16:creationId xmlns:a16="http://schemas.microsoft.com/office/drawing/2014/main" id="{00000000-0008-0000-0000-0000BA0C0000}"/>
              </a:ext>
            </a:extLst>
          </xdr:cNvPr>
          <xdr:cNvSpPr>
            <a:spLocks/>
          </xdr:cNvSpPr>
        </xdr:nvSpPr>
        <xdr:spPr bwMode="auto">
          <a:xfrm>
            <a:off x="8651" y="9238"/>
            <a:ext cx="14" cy="40"/>
          </a:xfrm>
          <a:custGeom>
            <a:avLst/>
            <a:gdLst>
              <a:gd name="T0" fmla="*/ 41 w 41"/>
              <a:gd name="T1" fmla="*/ 0 h 121"/>
              <a:gd name="T2" fmla="*/ 34 w 41"/>
              <a:gd name="T3" fmla="*/ 5 h 121"/>
              <a:gd name="T4" fmla="*/ 27 w 41"/>
              <a:gd name="T5" fmla="*/ 11 h 121"/>
              <a:gd name="T6" fmla="*/ 21 w 41"/>
              <a:gd name="T7" fmla="*/ 15 h 121"/>
              <a:gd name="T8" fmla="*/ 16 w 41"/>
              <a:gd name="T9" fmla="*/ 23 h 121"/>
              <a:gd name="T10" fmla="*/ 11 w 41"/>
              <a:gd name="T11" fmla="*/ 28 h 121"/>
              <a:gd name="T12" fmla="*/ 7 w 41"/>
              <a:gd name="T13" fmla="*/ 34 h 121"/>
              <a:gd name="T14" fmla="*/ 4 w 41"/>
              <a:gd name="T15" fmla="*/ 40 h 121"/>
              <a:gd name="T16" fmla="*/ 3 w 41"/>
              <a:gd name="T17" fmla="*/ 47 h 121"/>
              <a:gd name="T18" fmla="*/ 1 w 41"/>
              <a:gd name="T19" fmla="*/ 52 h 121"/>
              <a:gd name="T20" fmla="*/ 0 w 41"/>
              <a:gd name="T21" fmla="*/ 60 h 121"/>
              <a:gd name="T22" fmla="*/ 0 w 41"/>
              <a:gd name="T23" fmla="*/ 67 h 121"/>
              <a:gd name="T24" fmla="*/ 1 w 41"/>
              <a:gd name="T25" fmla="*/ 72 h 121"/>
              <a:gd name="T26" fmla="*/ 3 w 41"/>
              <a:gd name="T27" fmla="*/ 80 h 121"/>
              <a:gd name="T28" fmla="*/ 4 w 41"/>
              <a:gd name="T29" fmla="*/ 85 h 121"/>
              <a:gd name="T30" fmla="*/ 7 w 41"/>
              <a:gd name="T31" fmla="*/ 91 h 121"/>
              <a:gd name="T32" fmla="*/ 11 w 41"/>
              <a:gd name="T33" fmla="*/ 98 h 121"/>
              <a:gd name="T34" fmla="*/ 16 w 41"/>
              <a:gd name="T35" fmla="*/ 104 h 121"/>
              <a:gd name="T36" fmla="*/ 21 w 41"/>
              <a:gd name="T37" fmla="*/ 110 h 121"/>
              <a:gd name="T38" fmla="*/ 27 w 41"/>
              <a:gd name="T39" fmla="*/ 115 h 121"/>
              <a:gd name="T40" fmla="*/ 33 w 41"/>
              <a:gd name="T41" fmla="*/ 121 h 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41" h="121">
                <a:moveTo>
                  <a:pt x="41" y="0"/>
                </a:moveTo>
                <a:lnTo>
                  <a:pt x="34" y="5"/>
                </a:lnTo>
                <a:lnTo>
                  <a:pt x="27" y="11"/>
                </a:lnTo>
                <a:lnTo>
                  <a:pt x="21" y="15"/>
                </a:lnTo>
                <a:lnTo>
                  <a:pt x="16" y="23"/>
                </a:lnTo>
                <a:lnTo>
                  <a:pt x="11" y="28"/>
                </a:lnTo>
                <a:lnTo>
                  <a:pt x="7" y="34"/>
                </a:lnTo>
                <a:lnTo>
                  <a:pt x="4" y="40"/>
                </a:lnTo>
                <a:lnTo>
                  <a:pt x="3" y="47"/>
                </a:lnTo>
                <a:lnTo>
                  <a:pt x="1" y="52"/>
                </a:lnTo>
                <a:lnTo>
                  <a:pt x="0" y="60"/>
                </a:lnTo>
                <a:lnTo>
                  <a:pt x="0" y="67"/>
                </a:lnTo>
                <a:lnTo>
                  <a:pt x="1" y="72"/>
                </a:lnTo>
                <a:lnTo>
                  <a:pt x="3" y="80"/>
                </a:lnTo>
                <a:lnTo>
                  <a:pt x="4" y="85"/>
                </a:lnTo>
                <a:lnTo>
                  <a:pt x="7" y="91"/>
                </a:lnTo>
                <a:lnTo>
                  <a:pt x="11" y="98"/>
                </a:lnTo>
                <a:lnTo>
                  <a:pt x="16" y="104"/>
                </a:lnTo>
                <a:lnTo>
                  <a:pt x="21" y="110"/>
                </a:lnTo>
                <a:lnTo>
                  <a:pt x="27" y="115"/>
                </a:lnTo>
                <a:lnTo>
                  <a:pt x="33" y="121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59" name="Freeform 2235">
            <a:extLst>
              <a:ext uri="{FF2B5EF4-FFF2-40B4-BE49-F238E27FC236}">
                <a16:creationId xmlns:a16="http://schemas.microsoft.com/office/drawing/2014/main" id="{00000000-0008-0000-0000-0000BB0C0000}"/>
              </a:ext>
            </a:extLst>
          </xdr:cNvPr>
          <xdr:cNvSpPr>
            <a:spLocks/>
          </xdr:cNvSpPr>
        </xdr:nvSpPr>
        <xdr:spPr bwMode="auto">
          <a:xfrm>
            <a:off x="8537" y="9304"/>
            <a:ext cx="13" cy="17"/>
          </a:xfrm>
          <a:custGeom>
            <a:avLst/>
            <a:gdLst>
              <a:gd name="T0" fmla="*/ 40 w 40"/>
              <a:gd name="T1" fmla="*/ 0 h 53"/>
              <a:gd name="T2" fmla="*/ 33 w 40"/>
              <a:gd name="T3" fmla="*/ 6 h 53"/>
              <a:gd name="T4" fmla="*/ 27 w 40"/>
              <a:gd name="T5" fmla="*/ 10 h 53"/>
              <a:gd name="T6" fmla="*/ 20 w 40"/>
              <a:gd name="T7" fmla="*/ 16 h 53"/>
              <a:gd name="T8" fmla="*/ 16 w 40"/>
              <a:gd name="T9" fmla="*/ 21 h 53"/>
              <a:gd name="T10" fmla="*/ 12 w 40"/>
              <a:gd name="T11" fmla="*/ 28 h 53"/>
              <a:gd name="T12" fmla="*/ 7 w 40"/>
              <a:gd name="T13" fmla="*/ 34 h 53"/>
              <a:gd name="T14" fmla="*/ 5 w 40"/>
              <a:gd name="T15" fmla="*/ 40 h 53"/>
              <a:gd name="T16" fmla="*/ 2 w 40"/>
              <a:gd name="T17" fmla="*/ 47 h 53"/>
              <a:gd name="T18" fmla="*/ 0 w 40"/>
              <a:gd name="T19" fmla="*/ 53 h 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40" h="53">
                <a:moveTo>
                  <a:pt x="40" y="0"/>
                </a:moveTo>
                <a:lnTo>
                  <a:pt x="33" y="6"/>
                </a:lnTo>
                <a:lnTo>
                  <a:pt x="27" y="10"/>
                </a:lnTo>
                <a:lnTo>
                  <a:pt x="20" y="16"/>
                </a:lnTo>
                <a:lnTo>
                  <a:pt x="16" y="21"/>
                </a:lnTo>
                <a:lnTo>
                  <a:pt x="12" y="28"/>
                </a:lnTo>
                <a:lnTo>
                  <a:pt x="7" y="34"/>
                </a:lnTo>
                <a:lnTo>
                  <a:pt x="5" y="40"/>
                </a:lnTo>
                <a:lnTo>
                  <a:pt x="2" y="47"/>
                </a:lnTo>
                <a:lnTo>
                  <a:pt x="0" y="53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60" name="Freeform 2236">
            <a:extLst>
              <a:ext uri="{FF2B5EF4-FFF2-40B4-BE49-F238E27FC236}">
                <a16:creationId xmlns:a16="http://schemas.microsoft.com/office/drawing/2014/main" id="{00000000-0008-0000-0000-0000BC0C0000}"/>
              </a:ext>
            </a:extLst>
          </xdr:cNvPr>
          <xdr:cNvSpPr>
            <a:spLocks/>
          </xdr:cNvSpPr>
        </xdr:nvSpPr>
        <xdr:spPr bwMode="auto">
          <a:xfrm>
            <a:off x="8631" y="9342"/>
            <a:ext cx="7" cy="5"/>
          </a:xfrm>
          <a:custGeom>
            <a:avLst/>
            <a:gdLst>
              <a:gd name="T0" fmla="*/ 0 w 21"/>
              <a:gd name="T1" fmla="*/ 15 h 15"/>
              <a:gd name="T2" fmla="*/ 8 w 21"/>
              <a:gd name="T3" fmla="*/ 10 h 15"/>
              <a:gd name="T4" fmla="*/ 15 w 21"/>
              <a:gd name="T5" fmla="*/ 6 h 15"/>
              <a:gd name="T6" fmla="*/ 21 w 21"/>
              <a:gd name="T7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1" h="15">
                <a:moveTo>
                  <a:pt x="0" y="15"/>
                </a:moveTo>
                <a:lnTo>
                  <a:pt x="8" y="10"/>
                </a:lnTo>
                <a:lnTo>
                  <a:pt x="15" y="6"/>
                </a:lnTo>
                <a:lnTo>
                  <a:pt x="21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61" name="Freeform 2237">
            <a:extLst>
              <a:ext uri="{FF2B5EF4-FFF2-40B4-BE49-F238E27FC236}">
                <a16:creationId xmlns:a16="http://schemas.microsoft.com/office/drawing/2014/main" id="{00000000-0008-0000-0000-0000BD0C0000}"/>
              </a:ext>
            </a:extLst>
          </xdr:cNvPr>
          <xdr:cNvSpPr>
            <a:spLocks/>
          </xdr:cNvSpPr>
        </xdr:nvSpPr>
        <xdr:spPr bwMode="auto">
          <a:xfrm>
            <a:off x="8632" y="9347"/>
            <a:ext cx="6" cy="3"/>
          </a:xfrm>
          <a:custGeom>
            <a:avLst/>
            <a:gdLst>
              <a:gd name="T0" fmla="*/ 0 w 16"/>
              <a:gd name="T1" fmla="*/ 10 h 10"/>
              <a:gd name="T2" fmla="*/ 8 w 16"/>
              <a:gd name="T3" fmla="*/ 4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8" y="4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62" name="Freeform 2238">
            <a:extLst>
              <a:ext uri="{FF2B5EF4-FFF2-40B4-BE49-F238E27FC236}">
                <a16:creationId xmlns:a16="http://schemas.microsoft.com/office/drawing/2014/main" id="{00000000-0008-0000-0000-0000BE0C0000}"/>
              </a:ext>
            </a:extLst>
          </xdr:cNvPr>
          <xdr:cNvSpPr>
            <a:spLocks/>
          </xdr:cNvSpPr>
        </xdr:nvSpPr>
        <xdr:spPr bwMode="auto">
          <a:xfrm>
            <a:off x="8745" y="9276"/>
            <a:ext cx="8" cy="5"/>
          </a:xfrm>
          <a:custGeom>
            <a:avLst/>
            <a:gdLst>
              <a:gd name="T0" fmla="*/ 0 w 22"/>
              <a:gd name="T1" fmla="*/ 16 h 16"/>
              <a:gd name="T2" fmla="*/ 8 w 22"/>
              <a:gd name="T3" fmla="*/ 10 h 16"/>
              <a:gd name="T4" fmla="*/ 15 w 22"/>
              <a:gd name="T5" fmla="*/ 6 h 16"/>
              <a:gd name="T6" fmla="*/ 22 w 22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2" h="16">
                <a:moveTo>
                  <a:pt x="0" y="16"/>
                </a:moveTo>
                <a:lnTo>
                  <a:pt x="8" y="10"/>
                </a:lnTo>
                <a:lnTo>
                  <a:pt x="15" y="6"/>
                </a:lnTo>
                <a:lnTo>
                  <a:pt x="22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63" name="Freeform 2239">
            <a:extLst>
              <a:ext uri="{FF2B5EF4-FFF2-40B4-BE49-F238E27FC236}">
                <a16:creationId xmlns:a16="http://schemas.microsoft.com/office/drawing/2014/main" id="{00000000-0008-0000-0000-0000BF0C0000}"/>
              </a:ext>
            </a:extLst>
          </xdr:cNvPr>
          <xdr:cNvSpPr>
            <a:spLocks/>
          </xdr:cNvSpPr>
        </xdr:nvSpPr>
        <xdr:spPr bwMode="auto">
          <a:xfrm>
            <a:off x="8747" y="9281"/>
            <a:ext cx="5" cy="3"/>
          </a:xfrm>
          <a:custGeom>
            <a:avLst/>
            <a:gdLst>
              <a:gd name="T0" fmla="*/ 0 w 14"/>
              <a:gd name="T1" fmla="*/ 10 h 10"/>
              <a:gd name="T2" fmla="*/ 7 w 14"/>
              <a:gd name="T3" fmla="*/ 6 h 10"/>
              <a:gd name="T4" fmla="*/ 14 w 14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10">
                <a:moveTo>
                  <a:pt x="0" y="10"/>
                </a:moveTo>
                <a:lnTo>
                  <a:pt x="7" y="6"/>
                </a:lnTo>
                <a:lnTo>
                  <a:pt x="1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64" name="Line 2240">
            <a:extLst>
              <a:ext uri="{FF2B5EF4-FFF2-40B4-BE49-F238E27FC236}">
                <a16:creationId xmlns:a16="http://schemas.microsoft.com/office/drawing/2014/main" id="{00000000-0008-0000-0000-0000C0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550" y="9302"/>
            <a:ext cx="3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65" name="Line 2241">
            <a:extLst>
              <a:ext uri="{FF2B5EF4-FFF2-40B4-BE49-F238E27FC236}">
                <a16:creationId xmlns:a16="http://schemas.microsoft.com/office/drawing/2014/main" id="{00000000-0008-0000-0000-0000C10C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65" y="9236"/>
            <a:ext cx="2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66" name="Freeform 2242">
            <a:extLst>
              <a:ext uri="{FF2B5EF4-FFF2-40B4-BE49-F238E27FC236}">
                <a16:creationId xmlns:a16="http://schemas.microsoft.com/office/drawing/2014/main" id="{00000000-0008-0000-0000-0000C20C0000}"/>
              </a:ext>
            </a:extLst>
          </xdr:cNvPr>
          <xdr:cNvSpPr>
            <a:spLocks/>
          </xdr:cNvSpPr>
        </xdr:nvSpPr>
        <xdr:spPr bwMode="auto">
          <a:xfrm>
            <a:off x="8638" y="9327"/>
            <a:ext cx="11" cy="20"/>
          </a:xfrm>
          <a:custGeom>
            <a:avLst/>
            <a:gdLst>
              <a:gd name="T0" fmla="*/ 0 w 34"/>
              <a:gd name="T1" fmla="*/ 60 h 60"/>
              <a:gd name="T2" fmla="*/ 7 w 34"/>
              <a:gd name="T3" fmla="*/ 54 h 60"/>
              <a:gd name="T4" fmla="*/ 12 w 34"/>
              <a:gd name="T5" fmla="*/ 48 h 60"/>
              <a:gd name="T6" fmla="*/ 18 w 34"/>
              <a:gd name="T7" fmla="*/ 43 h 60"/>
              <a:gd name="T8" fmla="*/ 22 w 34"/>
              <a:gd name="T9" fmla="*/ 35 h 60"/>
              <a:gd name="T10" fmla="*/ 27 w 34"/>
              <a:gd name="T11" fmla="*/ 30 h 60"/>
              <a:gd name="T12" fmla="*/ 29 w 34"/>
              <a:gd name="T13" fmla="*/ 23 h 60"/>
              <a:gd name="T14" fmla="*/ 32 w 34"/>
              <a:gd name="T15" fmla="*/ 17 h 60"/>
              <a:gd name="T16" fmla="*/ 34 w 34"/>
              <a:gd name="T17" fmla="*/ 10 h 60"/>
              <a:gd name="T18" fmla="*/ 34 w 34"/>
              <a:gd name="T19" fmla="*/ 3 h 60"/>
              <a:gd name="T20" fmla="*/ 34 w 34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60">
                <a:moveTo>
                  <a:pt x="0" y="60"/>
                </a:moveTo>
                <a:lnTo>
                  <a:pt x="7" y="54"/>
                </a:lnTo>
                <a:lnTo>
                  <a:pt x="12" y="48"/>
                </a:lnTo>
                <a:lnTo>
                  <a:pt x="18" y="43"/>
                </a:lnTo>
                <a:lnTo>
                  <a:pt x="22" y="35"/>
                </a:lnTo>
                <a:lnTo>
                  <a:pt x="27" y="30"/>
                </a:lnTo>
                <a:lnTo>
                  <a:pt x="29" y="23"/>
                </a:lnTo>
                <a:lnTo>
                  <a:pt x="32" y="17"/>
                </a:lnTo>
                <a:lnTo>
                  <a:pt x="34" y="10"/>
                </a:lnTo>
                <a:lnTo>
                  <a:pt x="34" y="3"/>
                </a:lnTo>
                <a:lnTo>
                  <a:pt x="3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67" name="Freeform 2243">
            <a:extLst>
              <a:ext uri="{FF2B5EF4-FFF2-40B4-BE49-F238E27FC236}">
                <a16:creationId xmlns:a16="http://schemas.microsoft.com/office/drawing/2014/main" id="{00000000-0008-0000-0000-0000C30C0000}"/>
              </a:ext>
            </a:extLst>
          </xdr:cNvPr>
          <xdr:cNvSpPr>
            <a:spLocks/>
          </xdr:cNvSpPr>
        </xdr:nvSpPr>
        <xdr:spPr bwMode="auto">
          <a:xfrm>
            <a:off x="8752" y="9261"/>
            <a:ext cx="12" cy="20"/>
          </a:xfrm>
          <a:custGeom>
            <a:avLst/>
            <a:gdLst>
              <a:gd name="T0" fmla="*/ 0 w 36"/>
              <a:gd name="T1" fmla="*/ 59 h 59"/>
              <a:gd name="T2" fmla="*/ 7 w 36"/>
              <a:gd name="T3" fmla="*/ 54 h 59"/>
              <a:gd name="T4" fmla="*/ 13 w 36"/>
              <a:gd name="T5" fmla="*/ 48 h 59"/>
              <a:gd name="T6" fmla="*/ 19 w 36"/>
              <a:gd name="T7" fmla="*/ 42 h 59"/>
              <a:gd name="T8" fmla="*/ 23 w 36"/>
              <a:gd name="T9" fmla="*/ 35 h 59"/>
              <a:gd name="T10" fmla="*/ 27 w 36"/>
              <a:gd name="T11" fmla="*/ 30 h 59"/>
              <a:gd name="T12" fmla="*/ 30 w 36"/>
              <a:gd name="T13" fmla="*/ 22 h 59"/>
              <a:gd name="T14" fmla="*/ 33 w 36"/>
              <a:gd name="T15" fmla="*/ 17 h 59"/>
              <a:gd name="T16" fmla="*/ 34 w 36"/>
              <a:gd name="T17" fmla="*/ 10 h 59"/>
              <a:gd name="T18" fmla="*/ 36 w 36"/>
              <a:gd name="T19" fmla="*/ 2 h 59"/>
              <a:gd name="T20" fmla="*/ 36 w 36"/>
              <a:gd name="T21" fmla="*/ 0 h 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6" h="59">
                <a:moveTo>
                  <a:pt x="0" y="59"/>
                </a:moveTo>
                <a:lnTo>
                  <a:pt x="7" y="54"/>
                </a:lnTo>
                <a:lnTo>
                  <a:pt x="13" y="48"/>
                </a:lnTo>
                <a:lnTo>
                  <a:pt x="19" y="42"/>
                </a:lnTo>
                <a:lnTo>
                  <a:pt x="23" y="35"/>
                </a:lnTo>
                <a:lnTo>
                  <a:pt x="27" y="30"/>
                </a:lnTo>
                <a:lnTo>
                  <a:pt x="30" y="22"/>
                </a:lnTo>
                <a:lnTo>
                  <a:pt x="33" y="17"/>
                </a:lnTo>
                <a:lnTo>
                  <a:pt x="34" y="10"/>
                </a:lnTo>
                <a:lnTo>
                  <a:pt x="36" y="2"/>
                </a:lnTo>
                <a:lnTo>
                  <a:pt x="3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68" name="Freeform 2244">
            <a:extLst>
              <a:ext uri="{FF2B5EF4-FFF2-40B4-BE49-F238E27FC236}">
                <a16:creationId xmlns:a16="http://schemas.microsoft.com/office/drawing/2014/main" id="{00000000-0008-0000-0000-0000C40C0000}"/>
              </a:ext>
            </a:extLst>
          </xdr:cNvPr>
          <xdr:cNvSpPr>
            <a:spLocks/>
          </xdr:cNvSpPr>
        </xdr:nvSpPr>
        <xdr:spPr bwMode="auto">
          <a:xfrm>
            <a:off x="8553" y="9293"/>
            <a:ext cx="94" cy="49"/>
          </a:xfrm>
          <a:custGeom>
            <a:avLst/>
            <a:gdLst>
              <a:gd name="T0" fmla="*/ 254 w 281"/>
              <a:gd name="T1" fmla="*/ 148 h 148"/>
              <a:gd name="T2" fmla="*/ 260 w 281"/>
              <a:gd name="T3" fmla="*/ 143 h 148"/>
              <a:gd name="T4" fmla="*/ 265 w 281"/>
              <a:gd name="T5" fmla="*/ 137 h 148"/>
              <a:gd name="T6" fmla="*/ 270 w 281"/>
              <a:gd name="T7" fmla="*/ 131 h 148"/>
              <a:gd name="T8" fmla="*/ 274 w 281"/>
              <a:gd name="T9" fmla="*/ 124 h 148"/>
              <a:gd name="T10" fmla="*/ 277 w 281"/>
              <a:gd name="T11" fmla="*/ 118 h 148"/>
              <a:gd name="T12" fmla="*/ 280 w 281"/>
              <a:gd name="T13" fmla="*/ 111 h 148"/>
              <a:gd name="T14" fmla="*/ 281 w 281"/>
              <a:gd name="T15" fmla="*/ 106 h 148"/>
              <a:gd name="T16" fmla="*/ 281 w 281"/>
              <a:gd name="T17" fmla="*/ 99 h 148"/>
              <a:gd name="T18" fmla="*/ 281 w 281"/>
              <a:gd name="T19" fmla="*/ 93 h 148"/>
              <a:gd name="T20" fmla="*/ 281 w 281"/>
              <a:gd name="T21" fmla="*/ 86 h 148"/>
              <a:gd name="T22" fmla="*/ 280 w 281"/>
              <a:gd name="T23" fmla="*/ 80 h 148"/>
              <a:gd name="T24" fmla="*/ 277 w 281"/>
              <a:gd name="T25" fmla="*/ 73 h 148"/>
              <a:gd name="T26" fmla="*/ 274 w 281"/>
              <a:gd name="T27" fmla="*/ 67 h 148"/>
              <a:gd name="T28" fmla="*/ 270 w 281"/>
              <a:gd name="T29" fmla="*/ 61 h 148"/>
              <a:gd name="T30" fmla="*/ 265 w 281"/>
              <a:gd name="T31" fmla="*/ 54 h 148"/>
              <a:gd name="T32" fmla="*/ 260 w 281"/>
              <a:gd name="T33" fmla="*/ 49 h 148"/>
              <a:gd name="T34" fmla="*/ 254 w 281"/>
              <a:gd name="T35" fmla="*/ 43 h 148"/>
              <a:gd name="T36" fmla="*/ 248 w 281"/>
              <a:gd name="T37" fmla="*/ 39 h 148"/>
              <a:gd name="T38" fmla="*/ 241 w 281"/>
              <a:gd name="T39" fmla="*/ 33 h 148"/>
              <a:gd name="T40" fmla="*/ 233 w 281"/>
              <a:gd name="T41" fmla="*/ 29 h 148"/>
              <a:gd name="T42" fmla="*/ 225 w 281"/>
              <a:gd name="T43" fmla="*/ 24 h 148"/>
              <a:gd name="T44" fmla="*/ 215 w 281"/>
              <a:gd name="T45" fmla="*/ 20 h 148"/>
              <a:gd name="T46" fmla="*/ 207 w 281"/>
              <a:gd name="T47" fmla="*/ 16 h 148"/>
              <a:gd name="T48" fmla="*/ 197 w 281"/>
              <a:gd name="T49" fmla="*/ 13 h 148"/>
              <a:gd name="T50" fmla="*/ 187 w 281"/>
              <a:gd name="T51" fmla="*/ 10 h 148"/>
              <a:gd name="T52" fmla="*/ 177 w 281"/>
              <a:gd name="T53" fmla="*/ 7 h 148"/>
              <a:gd name="T54" fmla="*/ 165 w 281"/>
              <a:gd name="T55" fmla="*/ 4 h 148"/>
              <a:gd name="T56" fmla="*/ 155 w 281"/>
              <a:gd name="T57" fmla="*/ 3 h 148"/>
              <a:gd name="T58" fmla="*/ 144 w 281"/>
              <a:gd name="T59" fmla="*/ 2 h 148"/>
              <a:gd name="T60" fmla="*/ 133 w 281"/>
              <a:gd name="T61" fmla="*/ 2 h 148"/>
              <a:gd name="T62" fmla="*/ 121 w 281"/>
              <a:gd name="T63" fmla="*/ 0 h 148"/>
              <a:gd name="T64" fmla="*/ 110 w 281"/>
              <a:gd name="T65" fmla="*/ 0 h 148"/>
              <a:gd name="T66" fmla="*/ 100 w 281"/>
              <a:gd name="T67" fmla="*/ 2 h 148"/>
              <a:gd name="T68" fmla="*/ 88 w 281"/>
              <a:gd name="T69" fmla="*/ 2 h 148"/>
              <a:gd name="T70" fmla="*/ 77 w 281"/>
              <a:gd name="T71" fmla="*/ 3 h 148"/>
              <a:gd name="T72" fmla="*/ 66 w 281"/>
              <a:gd name="T73" fmla="*/ 4 h 148"/>
              <a:gd name="T74" fmla="*/ 56 w 281"/>
              <a:gd name="T75" fmla="*/ 7 h 148"/>
              <a:gd name="T76" fmla="*/ 46 w 281"/>
              <a:gd name="T77" fmla="*/ 10 h 148"/>
              <a:gd name="T78" fmla="*/ 36 w 281"/>
              <a:gd name="T79" fmla="*/ 13 h 148"/>
              <a:gd name="T80" fmla="*/ 26 w 281"/>
              <a:gd name="T81" fmla="*/ 16 h 148"/>
              <a:gd name="T82" fmla="*/ 16 w 281"/>
              <a:gd name="T83" fmla="*/ 20 h 148"/>
              <a:gd name="T84" fmla="*/ 7 w 281"/>
              <a:gd name="T85" fmla="*/ 24 h 148"/>
              <a:gd name="T86" fmla="*/ 0 w 281"/>
              <a:gd name="T87" fmla="*/ 29 h 1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1" h="148">
                <a:moveTo>
                  <a:pt x="254" y="148"/>
                </a:moveTo>
                <a:lnTo>
                  <a:pt x="260" y="143"/>
                </a:lnTo>
                <a:lnTo>
                  <a:pt x="265" y="137"/>
                </a:lnTo>
                <a:lnTo>
                  <a:pt x="270" y="131"/>
                </a:lnTo>
                <a:lnTo>
                  <a:pt x="274" y="124"/>
                </a:lnTo>
                <a:lnTo>
                  <a:pt x="277" y="118"/>
                </a:lnTo>
                <a:lnTo>
                  <a:pt x="280" y="111"/>
                </a:lnTo>
                <a:lnTo>
                  <a:pt x="281" y="106"/>
                </a:lnTo>
                <a:lnTo>
                  <a:pt x="281" y="99"/>
                </a:lnTo>
                <a:lnTo>
                  <a:pt x="281" y="93"/>
                </a:lnTo>
                <a:lnTo>
                  <a:pt x="281" y="86"/>
                </a:lnTo>
                <a:lnTo>
                  <a:pt x="280" y="80"/>
                </a:lnTo>
                <a:lnTo>
                  <a:pt x="277" y="73"/>
                </a:lnTo>
                <a:lnTo>
                  <a:pt x="274" y="67"/>
                </a:lnTo>
                <a:lnTo>
                  <a:pt x="270" y="61"/>
                </a:lnTo>
                <a:lnTo>
                  <a:pt x="265" y="54"/>
                </a:lnTo>
                <a:lnTo>
                  <a:pt x="260" y="49"/>
                </a:lnTo>
                <a:lnTo>
                  <a:pt x="254" y="43"/>
                </a:lnTo>
                <a:lnTo>
                  <a:pt x="248" y="39"/>
                </a:lnTo>
                <a:lnTo>
                  <a:pt x="241" y="33"/>
                </a:lnTo>
                <a:lnTo>
                  <a:pt x="233" y="29"/>
                </a:lnTo>
                <a:lnTo>
                  <a:pt x="225" y="24"/>
                </a:lnTo>
                <a:lnTo>
                  <a:pt x="215" y="20"/>
                </a:lnTo>
                <a:lnTo>
                  <a:pt x="207" y="16"/>
                </a:lnTo>
                <a:lnTo>
                  <a:pt x="197" y="13"/>
                </a:lnTo>
                <a:lnTo>
                  <a:pt x="187" y="10"/>
                </a:lnTo>
                <a:lnTo>
                  <a:pt x="177" y="7"/>
                </a:lnTo>
                <a:lnTo>
                  <a:pt x="165" y="4"/>
                </a:lnTo>
                <a:lnTo>
                  <a:pt x="155" y="3"/>
                </a:lnTo>
                <a:lnTo>
                  <a:pt x="144" y="2"/>
                </a:lnTo>
                <a:lnTo>
                  <a:pt x="133" y="2"/>
                </a:lnTo>
                <a:lnTo>
                  <a:pt x="121" y="0"/>
                </a:lnTo>
                <a:lnTo>
                  <a:pt x="110" y="0"/>
                </a:lnTo>
                <a:lnTo>
                  <a:pt x="100" y="2"/>
                </a:lnTo>
                <a:lnTo>
                  <a:pt x="88" y="2"/>
                </a:lnTo>
                <a:lnTo>
                  <a:pt x="77" y="3"/>
                </a:lnTo>
                <a:lnTo>
                  <a:pt x="66" y="4"/>
                </a:lnTo>
                <a:lnTo>
                  <a:pt x="56" y="7"/>
                </a:lnTo>
                <a:lnTo>
                  <a:pt x="46" y="10"/>
                </a:lnTo>
                <a:lnTo>
                  <a:pt x="36" y="13"/>
                </a:lnTo>
                <a:lnTo>
                  <a:pt x="26" y="16"/>
                </a:lnTo>
                <a:lnTo>
                  <a:pt x="16" y="20"/>
                </a:lnTo>
                <a:lnTo>
                  <a:pt x="7" y="24"/>
                </a:lnTo>
                <a:lnTo>
                  <a:pt x="0" y="29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69" name="Freeform 2245">
            <a:extLst>
              <a:ext uri="{FF2B5EF4-FFF2-40B4-BE49-F238E27FC236}">
                <a16:creationId xmlns:a16="http://schemas.microsoft.com/office/drawing/2014/main" id="{00000000-0008-0000-0000-0000C50C0000}"/>
              </a:ext>
            </a:extLst>
          </xdr:cNvPr>
          <xdr:cNvSpPr>
            <a:spLocks/>
          </xdr:cNvSpPr>
        </xdr:nvSpPr>
        <xdr:spPr bwMode="auto">
          <a:xfrm>
            <a:off x="8667" y="9227"/>
            <a:ext cx="95" cy="49"/>
          </a:xfrm>
          <a:custGeom>
            <a:avLst/>
            <a:gdLst>
              <a:gd name="T0" fmla="*/ 256 w 283"/>
              <a:gd name="T1" fmla="*/ 148 h 148"/>
              <a:gd name="T2" fmla="*/ 262 w 283"/>
              <a:gd name="T3" fmla="*/ 143 h 148"/>
              <a:gd name="T4" fmla="*/ 266 w 283"/>
              <a:gd name="T5" fmla="*/ 137 h 148"/>
              <a:gd name="T6" fmla="*/ 272 w 283"/>
              <a:gd name="T7" fmla="*/ 131 h 148"/>
              <a:gd name="T8" fmla="*/ 274 w 283"/>
              <a:gd name="T9" fmla="*/ 125 h 148"/>
              <a:gd name="T10" fmla="*/ 277 w 283"/>
              <a:gd name="T11" fmla="*/ 118 h 148"/>
              <a:gd name="T12" fmla="*/ 280 w 283"/>
              <a:gd name="T13" fmla="*/ 113 h 148"/>
              <a:gd name="T14" fmla="*/ 282 w 283"/>
              <a:gd name="T15" fmla="*/ 105 h 148"/>
              <a:gd name="T16" fmla="*/ 283 w 283"/>
              <a:gd name="T17" fmla="*/ 100 h 148"/>
              <a:gd name="T18" fmla="*/ 283 w 283"/>
              <a:gd name="T19" fmla="*/ 93 h 148"/>
              <a:gd name="T20" fmla="*/ 282 w 283"/>
              <a:gd name="T21" fmla="*/ 87 h 148"/>
              <a:gd name="T22" fmla="*/ 280 w 283"/>
              <a:gd name="T23" fmla="*/ 80 h 148"/>
              <a:gd name="T24" fmla="*/ 277 w 283"/>
              <a:gd name="T25" fmla="*/ 74 h 148"/>
              <a:gd name="T26" fmla="*/ 274 w 283"/>
              <a:gd name="T27" fmla="*/ 67 h 148"/>
              <a:gd name="T28" fmla="*/ 272 w 283"/>
              <a:gd name="T29" fmla="*/ 61 h 148"/>
              <a:gd name="T30" fmla="*/ 266 w 283"/>
              <a:gd name="T31" fmla="*/ 56 h 148"/>
              <a:gd name="T32" fmla="*/ 262 w 283"/>
              <a:gd name="T33" fmla="*/ 50 h 148"/>
              <a:gd name="T34" fmla="*/ 256 w 283"/>
              <a:gd name="T35" fmla="*/ 44 h 148"/>
              <a:gd name="T36" fmla="*/ 249 w 283"/>
              <a:gd name="T37" fmla="*/ 38 h 148"/>
              <a:gd name="T38" fmla="*/ 242 w 283"/>
              <a:gd name="T39" fmla="*/ 33 h 148"/>
              <a:gd name="T40" fmla="*/ 234 w 283"/>
              <a:gd name="T41" fmla="*/ 28 h 148"/>
              <a:gd name="T42" fmla="*/ 226 w 283"/>
              <a:gd name="T43" fmla="*/ 24 h 148"/>
              <a:gd name="T44" fmla="*/ 217 w 283"/>
              <a:gd name="T45" fmla="*/ 20 h 148"/>
              <a:gd name="T46" fmla="*/ 207 w 283"/>
              <a:gd name="T47" fmla="*/ 16 h 148"/>
              <a:gd name="T48" fmla="*/ 199 w 283"/>
              <a:gd name="T49" fmla="*/ 13 h 148"/>
              <a:gd name="T50" fmla="*/ 189 w 283"/>
              <a:gd name="T51" fmla="*/ 10 h 148"/>
              <a:gd name="T52" fmla="*/ 177 w 283"/>
              <a:gd name="T53" fmla="*/ 7 h 148"/>
              <a:gd name="T54" fmla="*/ 167 w 283"/>
              <a:gd name="T55" fmla="*/ 6 h 148"/>
              <a:gd name="T56" fmla="*/ 156 w 283"/>
              <a:gd name="T57" fmla="*/ 3 h 148"/>
              <a:gd name="T58" fmla="*/ 145 w 283"/>
              <a:gd name="T59" fmla="*/ 1 h 148"/>
              <a:gd name="T60" fmla="*/ 135 w 283"/>
              <a:gd name="T61" fmla="*/ 1 h 148"/>
              <a:gd name="T62" fmla="*/ 123 w 283"/>
              <a:gd name="T63" fmla="*/ 0 h 148"/>
              <a:gd name="T64" fmla="*/ 112 w 283"/>
              <a:gd name="T65" fmla="*/ 0 h 148"/>
              <a:gd name="T66" fmla="*/ 100 w 283"/>
              <a:gd name="T67" fmla="*/ 1 h 148"/>
              <a:gd name="T68" fmla="*/ 89 w 283"/>
              <a:gd name="T69" fmla="*/ 1 h 148"/>
              <a:gd name="T70" fmla="*/ 77 w 283"/>
              <a:gd name="T71" fmla="*/ 3 h 148"/>
              <a:gd name="T72" fmla="*/ 68 w 283"/>
              <a:gd name="T73" fmla="*/ 6 h 148"/>
              <a:gd name="T74" fmla="*/ 56 w 283"/>
              <a:gd name="T75" fmla="*/ 7 h 148"/>
              <a:gd name="T76" fmla="*/ 46 w 283"/>
              <a:gd name="T77" fmla="*/ 10 h 148"/>
              <a:gd name="T78" fmla="*/ 36 w 283"/>
              <a:gd name="T79" fmla="*/ 13 h 148"/>
              <a:gd name="T80" fmla="*/ 26 w 283"/>
              <a:gd name="T81" fmla="*/ 16 h 148"/>
              <a:gd name="T82" fmla="*/ 18 w 283"/>
              <a:gd name="T83" fmla="*/ 20 h 148"/>
              <a:gd name="T84" fmla="*/ 9 w 283"/>
              <a:gd name="T85" fmla="*/ 24 h 148"/>
              <a:gd name="T86" fmla="*/ 0 w 283"/>
              <a:gd name="T87" fmla="*/ 28 h 1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3" h="148">
                <a:moveTo>
                  <a:pt x="256" y="148"/>
                </a:moveTo>
                <a:lnTo>
                  <a:pt x="262" y="143"/>
                </a:lnTo>
                <a:lnTo>
                  <a:pt x="266" y="137"/>
                </a:lnTo>
                <a:lnTo>
                  <a:pt x="272" y="131"/>
                </a:lnTo>
                <a:lnTo>
                  <a:pt x="274" y="125"/>
                </a:lnTo>
                <a:lnTo>
                  <a:pt x="277" y="118"/>
                </a:lnTo>
                <a:lnTo>
                  <a:pt x="280" y="113"/>
                </a:lnTo>
                <a:lnTo>
                  <a:pt x="282" y="105"/>
                </a:lnTo>
                <a:lnTo>
                  <a:pt x="283" y="100"/>
                </a:lnTo>
                <a:lnTo>
                  <a:pt x="283" y="93"/>
                </a:lnTo>
                <a:lnTo>
                  <a:pt x="282" y="87"/>
                </a:lnTo>
                <a:lnTo>
                  <a:pt x="280" y="80"/>
                </a:lnTo>
                <a:lnTo>
                  <a:pt x="277" y="74"/>
                </a:lnTo>
                <a:lnTo>
                  <a:pt x="274" y="67"/>
                </a:lnTo>
                <a:lnTo>
                  <a:pt x="272" y="61"/>
                </a:lnTo>
                <a:lnTo>
                  <a:pt x="266" y="56"/>
                </a:lnTo>
                <a:lnTo>
                  <a:pt x="262" y="50"/>
                </a:lnTo>
                <a:lnTo>
                  <a:pt x="256" y="44"/>
                </a:lnTo>
                <a:lnTo>
                  <a:pt x="249" y="38"/>
                </a:lnTo>
                <a:lnTo>
                  <a:pt x="242" y="33"/>
                </a:lnTo>
                <a:lnTo>
                  <a:pt x="234" y="28"/>
                </a:lnTo>
                <a:lnTo>
                  <a:pt x="226" y="24"/>
                </a:lnTo>
                <a:lnTo>
                  <a:pt x="217" y="20"/>
                </a:lnTo>
                <a:lnTo>
                  <a:pt x="207" y="16"/>
                </a:lnTo>
                <a:lnTo>
                  <a:pt x="199" y="13"/>
                </a:lnTo>
                <a:lnTo>
                  <a:pt x="189" y="10"/>
                </a:lnTo>
                <a:lnTo>
                  <a:pt x="177" y="7"/>
                </a:lnTo>
                <a:lnTo>
                  <a:pt x="167" y="6"/>
                </a:lnTo>
                <a:lnTo>
                  <a:pt x="156" y="3"/>
                </a:lnTo>
                <a:lnTo>
                  <a:pt x="145" y="1"/>
                </a:lnTo>
                <a:lnTo>
                  <a:pt x="135" y="1"/>
                </a:lnTo>
                <a:lnTo>
                  <a:pt x="123" y="0"/>
                </a:lnTo>
                <a:lnTo>
                  <a:pt x="112" y="0"/>
                </a:lnTo>
                <a:lnTo>
                  <a:pt x="100" y="1"/>
                </a:lnTo>
                <a:lnTo>
                  <a:pt x="89" y="1"/>
                </a:lnTo>
                <a:lnTo>
                  <a:pt x="77" y="3"/>
                </a:lnTo>
                <a:lnTo>
                  <a:pt x="68" y="6"/>
                </a:lnTo>
                <a:lnTo>
                  <a:pt x="56" y="7"/>
                </a:lnTo>
                <a:lnTo>
                  <a:pt x="46" y="10"/>
                </a:lnTo>
                <a:lnTo>
                  <a:pt x="36" y="13"/>
                </a:lnTo>
                <a:lnTo>
                  <a:pt x="26" y="16"/>
                </a:lnTo>
                <a:lnTo>
                  <a:pt x="18" y="20"/>
                </a:lnTo>
                <a:lnTo>
                  <a:pt x="9" y="24"/>
                </a:lnTo>
                <a:lnTo>
                  <a:pt x="0" y="28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70" name="Line 2246">
            <a:extLst>
              <a:ext uri="{FF2B5EF4-FFF2-40B4-BE49-F238E27FC236}">
                <a16:creationId xmlns:a16="http://schemas.microsoft.com/office/drawing/2014/main" id="{00000000-0008-0000-0000-0000C6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12" y="9353"/>
            <a:ext cx="4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1" name="Line 2247">
            <a:extLst>
              <a:ext uri="{FF2B5EF4-FFF2-40B4-BE49-F238E27FC236}">
                <a16:creationId xmlns:a16="http://schemas.microsoft.com/office/drawing/2014/main" id="{00000000-0008-0000-0000-0000C7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46" y="9367"/>
            <a:ext cx="1" cy="23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2" name="Line 2248">
            <a:extLst>
              <a:ext uri="{FF2B5EF4-FFF2-40B4-BE49-F238E27FC236}">
                <a16:creationId xmlns:a16="http://schemas.microsoft.com/office/drawing/2014/main" id="{00000000-0008-0000-0000-0000C80C0000}"/>
              </a:ext>
            </a:extLst>
          </xdr:cNvPr>
          <xdr:cNvSpPr>
            <a:spLocks noChangeShapeType="1"/>
          </xdr:cNvSpPr>
        </xdr:nvSpPr>
        <xdr:spPr bwMode="auto">
          <a:xfrm>
            <a:off x="8359" y="11701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3" name="Line 2249">
            <a:extLst>
              <a:ext uri="{FF2B5EF4-FFF2-40B4-BE49-F238E27FC236}">
                <a16:creationId xmlns:a16="http://schemas.microsoft.com/office/drawing/2014/main" id="{00000000-0008-0000-0000-0000C9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59" y="9291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4" name="Line 2250">
            <a:extLst>
              <a:ext uri="{FF2B5EF4-FFF2-40B4-BE49-F238E27FC236}">
                <a16:creationId xmlns:a16="http://schemas.microsoft.com/office/drawing/2014/main" id="{00000000-0008-0000-0000-0000CA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726" y="9287"/>
            <a:ext cx="4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5" name="Freeform 2251">
            <a:extLst>
              <a:ext uri="{FF2B5EF4-FFF2-40B4-BE49-F238E27FC236}">
                <a16:creationId xmlns:a16="http://schemas.microsoft.com/office/drawing/2014/main" id="{00000000-0008-0000-0000-0000CB0C0000}"/>
              </a:ext>
            </a:extLst>
          </xdr:cNvPr>
          <xdr:cNvSpPr>
            <a:spLocks/>
          </xdr:cNvSpPr>
        </xdr:nvSpPr>
        <xdr:spPr bwMode="auto">
          <a:xfrm>
            <a:off x="8603" y="9350"/>
            <a:ext cx="29" cy="9"/>
          </a:xfrm>
          <a:custGeom>
            <a:avLst/>
            <a:gdLst>
              <a:gd name="T0" fmla="*/ 0 w 89"/>
              <a:gd name="T1" fmla="*/ 27 h 27"/>
              <a:gd name="T2" fmla="*/ 9 w 89"/>
              <a:gd name="T3" fmla="*/ 25 h 27"/>
              <a:gd name="T4" fmla="*/ 20 w 89"/>
              <a:gd name="T5" fmla="*/ 24 h 27"/>
              <a:gd name="T6" fmla="*/ 30 w 89"/>
              <a:gd name="T7" fmla="*/ 21 h 27"/>
              <a:gd name="T8" fmla="*/ 42 w 89"/>
              <a:gd name="T9" fmla="*/ 18 h 27"/>
              <a:gd name="T10" fmla="*/ 52 w 89"/>
              <a:gd name="T11" fmla="*/ 15 h 27"/>
              <a:gd name="T12" fmla="*/ 62 w 89"/>
              <a:gd name="T13" fmla="*/ 12 h 27"/>
              <a:gd name="T14" fmla="*/ 72 w 89"/>
              <a:gd name="T15" fmla="*/ 8 h 27"/>
              <a:gd name="T16" fmla="*/ 80 w 89"/>
              <a:gd name="T17" fmla="*/ 4 h 27"/>
              <a:gd name="T18" fmla="*/ 89 w 89"/>
              <a:gd name="T1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89" h="27">
                <a:moveTo>
                  <a:pt x="0" y="27"/>
                </a:moveTo>
                <a:lnTo>
                  <a:pt x="9" y="25"/>
                </a:lnTo>
                <a:lnTo>
                  <a:pt x="20" y="24"/>
                </a:lnTo>
                <a:lnTo>
                  <a:pt x="30" y="21"/>
                </a:lnTo>
                <a:lnTo>
                  <a:pt x="42" y="18"/>
                </a:lnTo>
                <a:lnTo>
                  <a:pt x="52" y="15"/>
                </a:lnTo>
                <a:lnTo>
                  <a:pt x="62" y="12"/>
                </a:lnTo>
                <a:lnTo>
                  <a:pt x="72" y="8"/>
                </a:lnTo>
                <a:lnTo>
                  <a:pt x="80" y="4"/>
                </a:lnTo>
                <a:lnTo>
                  <a:pt x="89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76" name="Line 2252">
            <a:extLst>
              <a:ext uri="{FF2B5EF4-FFF2-40B4-BE49-F238E27FC236}">
                <a16:creationId xmlns:a16="http://schemas.microsoft.com/office/drawing/2014/main" id="{00000000-0008-0000-0000-0000CC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2" y="8835"/>
            <a:ext cx="1233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7" name="Line 2253">
            <a:extLst>
              <a:ext uri="{FF2B5EF4-FFF2-40B4-BE49-F238E27FC236}">
                <a16:creationId xmlns:a16="http://schemas.microsoft.com/office/drawing/2014/main" id="{00000000-0008-0000-0000-0000CD0C0000}"/>
              </a:ext>
            </a:extLst>
          </xdr:cNvPr>
          <xdr:cNvSpPr>
            <a:spLocks noChangeShapeType="1"/>
          </xdr:cNvSpPr>
        </xdr:nvSpPr>
        <xdr:spPr bwMode="auto">
          <a:xfrm>
            <a:off x="8611" y="11824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8" name="Line 2254">
            <a:extLst>
              <a:ext uri="{FF2B5EF4-FFF2-40B4-BE49-F238E27FC236}">
                <a16:creationId xmlns:a16="http://schemas.microsoft.com/office/drawing/2014/main" id="{00000000-0008-0000-0000-0000CE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11" y="9415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79" name="Line 2255">
            <a:extLst>
              <a:ext uri="{FF2B5EF4-FFF2-40B4-BE49-F238E27FC236}">
                <a16:creationId xmlns:a16="http://schemas.microsoft.com/office/drawing/2014/main" id="{00000000-0008-0000-0000-0000CF0C0000}"/>
              </a:ext>
            </a:extLst>
          </xdr:cNvPr>
          <xdr:cNvSpPr>
            <a:spLocks noChangeShapeType="1"/>
          </xdr:cNvSpPr>
        </xdr:nvSpPr>
        <xdr:spPr bwMode="auto">
          <a:xfrm>
            <a:off x="8621" y="9499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0" name="Freeform 2256">
            <a:extLst>
              <a:ext uri="{FF2B5EF4-FFF2-40B4-BE49-F238E27FC236}">
                <a16:creationId xmlns:a16="http://schemas.microsoft.com/office/drawing/2014/main" id="{00000000-0008-0000-0000-0000D00C0000}"/>
              </a:ext>
            </a:extLst>
          </xdr:cNvPr>
          <xdr:cNvSpPr>
            <a:spLocks/>
          </xdr:cNvSpPr>
        </xdr:nvSpPr>
        <xdr:spPr bwMode="auto">
          <a:xfrm>
            <a:off x="8598" y="9354"/>
            <a:ext cx="14" cy="2"/>
          </a:xfrm>
          <a:custGeom>
            <a:avLst/>
            <a:gdLst>
              <a:gd name="T0" fmla="*/ 0 w 44"/>
              <a:gd name="T1" fmla="*/ 7 h 7"/>
              <a:gd name="T2" fmla="*/ 11 w 44"/>
              <a:gd name="T3" fmla="*/ 6 h 7"/>
              <a:gd name="T4" fmla="*/ 22 w 44"/>
              <a:gd name="T5" fmla="*/ 4 h 7"/>
              <a:gd name="T6" fmla="*/ 32 w 44"/>
              <a:gd name="T7" fmla="*/ 3 h 7"/>
              <a:gd name="T8" fmla="*/ 44 w 44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4" h="7">
                <a:moveTo>
                  <a:pt x="0" y="7"/>
                </a:moveTo>
                <a:lnTo>
                  <a:pt x="11" y="6"/>
                </a:lnTo>
                <a:lnTo>
                  <a:pt x="22" y="4"/>
                </a:lnTo>
                <a:lnTo>
                  <a:pt x="32" y="3"/>
                </a:lnTo>
                <a:lnTo>
                  <a:pt x="4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81" name="Freeform 2257">
            <a:extLst>
              <a:ext uri="{FF2B5EF4-FFF2-40B4-BE49-F238E27FC236}">
                <a16:creationId xmlns:a16="http://schemas.microsoft.com/office/drawing/2014/main" id="{00000000-0008-0000-0000-0000D10C0000}"/>
              </a:ext>
            </a:extLst>
          </xdr:cNvPr>
          <xdr:cNvSpPr>
            <a:spLocks/>
          </xdr:cNvSpPr>
        </xdr:nvSpPr>
        <xdr:spPr bwMode="auto">
          <a:xfrm>
            <a:off x="8649" y="9261"/>
            <a:ext cx="12" cy="20"/>
          </a:xfrm>
          <a:custGeom>
            <a:avLst/>
            <a:gdLst>
              <a:gd name="T0" fmla="*/ 0 w 34"/>
              <a:gd name="T1" fmla="*/ 0 h 59"/>
              <a:gd name="T2" fmla="*/ 0 w 34"/>
              <a:gd name="T3" fmla="*/ 2 h 59"/>
              <a:gd name="T4" fmla="*/ 0 w 34"/>
              <a:gd name="T5" fmla="*/ 10 h 59"/>
              <a:gd name="T6" fmla="*/ 3 w 34"/>
              <a:gd name="T7" fmla="*/ 17 h 59"/>
              <a:gd name="T8" fmla="*/ 4 w 34"/>
              <a:gd name="T9" fmla="*/ 22 h 59"/>
              <a:gd name="T10" fmla="*/ 7 w 34"/>
              <a:gd name="T11" fmla="*/ 30 h 59"/>
              <a:gd name="T12" fmla="*/ 12 w 34"/>
              <a:gd name="T13" fmla="*/ 35 h 59"/>
              <a:gd name="T14" fmla="*/ 16 w 34"/>
              <a:gd name="T15" fmla="*/ 42 h 59"/>
              <a:gd name="T16" fmla="*/ 22 w 34"/>
              <a:gd name="T17" fmla="*/ 48 h 59"/>
              <a:gd name="T18" fmla="*/ 27 w 34"/>
              <a:gd name="T19" fmla="*/ 54 h 59"/>
              <a:gd name="T20" fmla="*/ 34 w 34"/>
              <a:gd name="T21" fmla="*/ 59 h 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59">
                <a:moveTo>
                  <a:pt x="0" y="0"/>
                </a:moveTo>
                <a:lnTo>
                  <a:pt x="0" y="2"/>
                </a:lnTo>
                <a:lnTo>
                  <a:pt x="0" y="10"/>
                </a:lnTo>
                <a:lnTo>
                  <a:pt x="3" y="17"/>
                </a:lnTo>
                <a:lnTo>
                  <a:pt x="4" y="22"/>
                </a:lnTo>
                <a:lnTo>
                  <a:pt x="7" y="30"/>
                </a:lnTo>
                <a:lnTo>
                  <a:pt x="12" y="35"/>
                </a:lnTo>
                <a:lnTo>
                  <a:pt x="16" y="42"/>
                </a:lnTo>
                <a:lnTo>
                  <a:pt x="22" y="48"/>
                </a:lnTo>
                <a:lnTo>
                  <a:pt x="27" y="54"/>
                </a:lnTo>
                <a:lnTo>
                  <a:pt x="34" y="59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82" name="Line 2258">
            <a:extLst>
              <a:ext uri="{FF2B5EF4-FFF2-40B4-BE49-F238E27FC236}">
                <a16:creationId xmlns:a16="http://schemas.microsoft.com/office/drawing/2014/main" id="{00000000-0008-0000-0000-0000D20C0000}"/>
              </a:ext>
            </a:extLst>
          </xdr:cNvPr>
          <xdr:cNvSpPr>
            <a:spLocks noChangeShapeType="1"/>
          </xdr:cNvSpPr>
        </xdr:nvSpPr>
        <xdr:spPr bwMode="auto">
          <a:xfrm>
            <a:off x="8646" y="9496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3" name="Line 2259">
            <a:extLst>
              <a:ext uri="{FF2B5EF4-FFF2-40B4-BE49-F238E27FC236}">
                <a16:creationId xmlns:a16="http://schemas.microsoft.com/office/drawing/2014/main" id="{00000000-0008-0000-0000-0000D3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11823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4" name="Line 2260">
            <a:extLst>
              <a:ext uri="{FF2B5EF4-FFF2-40B4-BE49-F238E27FC236}">
                <a16:creationId xmlns:a16="http://schemas.microsoft.com/office/drawing/2014/main" id="{00000000-0008-0000-0000-0000D4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9432"/>
            <a:ext cx="1" cy="6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5" name="Line 2261">
            <a:extLst>
              <a:ext uri="{FF2B5EF4-FFF2-40B4-BE49-F238E27FC236}">
                <a16:creationId xmlns:a16="http://schemas.microsoft.com/office/drawing/2014/main" id="{00000000-0008-0000-0000-0000D5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59" y="9488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6" name="Line 2262">
            <a:extLst>
              <a:ext uri="{FF2B5EF4-FFF2-40B4-BE49-F238E27FC236}">
                <a16:creationId xmlns:a16="http://schemas.microsoft.com/office/drawing/2014/main" id="{00000000-0008-0000-0000-0000D6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3" y="11815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7" name="Line 2263">
            <a:extLst>
              <a:ext uri="{FF2B5EF4-FFF2-40B4-BE49-F238E27FC236}">
                <a16:creationId xmlns:a16="http://schemas.microsoft.com/office/drawing/2014/main" id="{00000000-0008-0000-0000-0000D7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3" y="9424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8" name="Line 2264">
            <a:extLst>
              <a:ext uri="{FF2B5EF4-FFF2-40B4-BE49-F238E27FC236}">
                <a16:creationId xmlns:a16="http://schemas.microsoft.com/office/drawing/2014/main" id="{00000000-0008-0000-0000-0000D8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4" y="9392"/>
            <a:ext cx="1" cy="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89" name="Line 2265">
            <a:extLst>
              <a:ext uri="{FF2B5EF4-FFF2-40B4-BE49-F238E27FC236}">
                <a16:creationId xmlns:a16="http://schemas.microsoft.com/office/drawing/2014/main" id="{00000000-0008-0000-0000-0000D90C0000}"/>
              </a:ext>
            </a:extLst>
          </xdr:cNvPr>
          <xdr:cNvSpPr>
            <a:spLocks noChangeShapeType="1"/>
          </xdr:cNvSpPr>
        </xdr:nvSpPr>
        <xdr:spPr bwMode="auto">
          <a:xfrm>
            <a:off x="8670" y="9404"/>
            <a:ext cx="1" cy="228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90" name="Line 2266">
            <a:extLst>
              <a:ext uri="{FF2B5EF4-FFF2-40B4-BE49-F238E27FC236}">
                <a16:creationId xmlns:a16="http://schemas.microsoft.com/office/drawing/2014/main" id="{00000000-0008-0000-0000-0000DA0C0000}"/>
              </a:ext>
            </a:extLst>
          </xdr:cNvPr>
          <xdr:cNvSpPr>
            <a:spLocks noChangeShapeType="1"/>
          </xdr:cNvSpPr>
        </xdr:nvSpPr>
        <xdr:spPr bwMode="auto">
          <a:xfrm>
            <a:off x="8729" y="9370"/>
            <a:ext cx="1" cy="23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91" name="Line 2267">
            <a:extLst>
              <a:ext uri="{FF2B5EF4-FFF2-40B4-BE49-F238E27FC236}">
                <a16:creationId xmlns:a16="http://schemas.microsoft.com/office/drawing/2014/main" id="{00000000-0008-0000-0000-0000DB0C0000}"/>
              </a:ext>
            </a:extLst>
          </xdr:cNvPr>
          <xdr:cNvSpPr>
            <a:spLocks noChangeShapeType="1"/>
          </xdr:cNvSpPr>
        </xdr:nvSpPr>
        <xdr:spPr bwMode="auto">
          <a:xfrm>
            <a:off x="8752" y="9357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92" name="Line 2268">
            <a:extLst>
              <a:ext uri="{FF2B5EF4-FFF2-40B4-BE49-F238E27FC236}">
                <a16:creationId xmlns:a16="http://schemas.microsoft.com/office/drawing/2014/main" id="{00000000-0008-0000-0000-0000DC0C0000}"/>
              </a:ext>
            </a:extLst>
          </xdr:cNvPr>
          <xdr:cNvSpPr>
            <a:spLocks noChangeShapeType="1"/>
          </xdr:cNvSpPr>
        </xdr:nvSpPr>
        <xdr:spPr bwMode="auto">
          <a:xfrm>
            <a:off x="7092" y="8646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93" name="Line 2269">
            <a:extLst>
              <a:ext uri="{FF2B5EF4-FFF2-40B4-BE49-F238E27FC236}">
                <a16:creationId xmlns:a16="http://schemas.microsoft.com/office/drawing/2014/main" id="{00000000-0008-0000-0000-0000DD0C0000}"/>
              </a:ext>
            </a:extLst>
          </xdr:cNvPr>
          <xdr:cNvSpPr>
            <a:spLocks noChangeShapeType="1"/>
          </xdr:cNvSpPr>
        </xdr:nvSpPr>
        <xdr:spPr bwMode="auto">
          <a:xfrm>
            <a:off x="7092" y="8576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94" name="Line 2270">
            <a:extLst>
              <a:ext uri="{FF2B5EF4-FFF2-40B4-BE49-F238E27FC236}">
                <a16:creationId xmlns:a16="http://schemas.microsoft.com/office/drawing/2014/main" id="{00000000-0008-0000-0000-0000DE0C0000}"/>
              </a:ext>
            </a:extLst>
          </xdr:cNvPr>
          <xdr:cNvSpPr>
            <a:spLocks noChangeShapeType="1"/>
          </xdr:cNvSpPr>
        </xdr:nvSpPr>
        <xdr:spPr bwMode="auto">
          <a:xfrm>
            <a:off x="7079" y="8554"/>
            <a:ext cx="1276" cy="73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95" name="Line 2271">
            <a:extLst>
              <a:ext uri="{FF2B5EF4-FFF2-40B4-BE49-F238E27FC236}">
                <a16:creationId xmlns:a16="http://schemas.microsoft.com/office/drawing/2014/main" id="{00000000-0008-0000-0000-0000DF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6903" y="8382"/>
            <a:ext cx="1750" cy="100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96" name="Freeform 2272">
            <a:extLst>
              <a:ext uri="{FF2B5EF4-FFF2-40B4-BE49-F238E27FC236}">
                <a16:creationId xmlns:a16="http://schemas.microsoft.com/office/drawing/2014/main" id="{00000000-0008-0000-0000-0000E00C0000}"/>
              </a:ext>
            </a:extLst>
          </xdr:cNvPr>
          <xdr:cNvSpPr>
            <a:spLocks/>
          </xdr:cNvSpPr>
        </xdr:nvSpPr>
        <xdr:spPr bwMode="auto">
          <a:xfrm>
            <a:off x="7154" y="8412"/>
            <a:ext cx="86" cy="12"/>
          </a:xfrm>
          <a:custGeom>
            <a:avLst/>
            <a:gdLst>
              <a:gd name="T0" fmla="*/ 0 w 258"/>
              <a:gd name="T1" fmla="*/ 0 h 38"/>
              <a:gd name="T2" fmla="*/ 7 w 258"/>
              <a:gd name="T3" fmla="*/ 5 h 38"/>
              <a:gd name="T4" fmla="*/ 15 w 258"/>
              <a:gd name="T5" fmla="*/ 10 h 38"/>
              <a:gd name="T6" fmla="*/ 24 w 258"/>
              <a:gd name="T7" fmla="*/ 14 h 38"/>
              <a:gd name="T8" fmla="*/ 33 w 258"/>
              <a:gd name="T9" fmla="*/ 18 h 38"/>
              <a:gd name="T10" fmla="*/ 43 w 258"/>
              <a:gd name="T11" fmla="*/ 22 h 38"/>
              <a:gd name="T12" fmla="*/ 53 w 258"/>
              <a:gd name="T13" fmla="*/ 25 h 38"/>
              <a:gd name="T14" fmla="*/ 63 w 258"/>
              <a:gd name="T15" fmla="*/ 30 h 38"/>
              <a:gd name="T16" fmla="*/ 74 w 258"/>
              <a:gd name="T17" fmla="*/ 31 h 38"/>
              <a:gd name="T18" fmla="*/ 85 w 258"/>
              <a:gd name="T19" fmla="*/ 34 h 38"/>
              <a:gd name="T20" fmla="*/ 97 w 258"/>
              <a:gd name="T21" fmla="*/ 35 h 38"/>
              <a:gd name="T22" fmla="*/ 108 w 258"/>
              <a:gd name="T23" fmla="*/ 37 h 38"/>
              <a:gd name="T24" fmla="*/ 120 w 258"/>
              <a:gd name="T25" fmla="*/ 38 h 38"/>
              <a:gd name="T26" fmla="*/ 131 w 258"/>
              <a:gd name="T27" fmla="*/ 38 h 38"/>
              <a:gd name="T28" fmla="*/ 142 w 258"/>
              <a:gd name="T29" fmla="*/ 38 h 38"/>
              <a:gd name="T30" fmla="*/ 154 w 258"/>
              <a:gd name="T31" fmla="*/ 38 h 38"/>
              <a:gd name="T32" fmla="*/ 165 w 258"/>
              <a:gd name="T33" fmla="*/ 37 h 38"/>
              <a:gd name="T34" fmla="*/ 177 w 258"/>
              <a:gd name="T35" fmla="*/ 35 h 38"/>
              <a:gd name="T36" fmla="*/ 188 w 258"/>
              <a:gd name="T37" fmla="*/ 34 h 38"/>
              <a:gd name="T38" fmla="*/ 200 w 258"/>
              <a:gd name="T39" fmla="*/ 31 h 38"/>
              <a:gd name="T40" fmla="*/ 211 w 258"/>
              <a:gd name="T41" fmla="*/ 30 h 38"/>
              <a:gd name="T42" fmla="*/ 221 w 258"/>
              <a:gd name="T43" fmla="*/ 25 h 38"/>
              <a:gd name="T44" fmla="*/ 231 w 258"/>
              <a:gd name="T45" fmla="*/ 22 h 38"/>
              <a:gd name="T46" fmla="*/ 240 w 258"/>
              <a:gd name="T47" fmla="*/ 18 h 38"/>
              <a:gd name="T48" fmla="*/ 250 w 258"/>
              <a:gd name="T49" fmla="*/ 14 h 38"/>
              <a:gd name="T50" fmla="*/ 258 w 258"/>
              <a:gd name="T51" fmla="*/ 10 h 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</a:cxnLst>
            <a:rect l="0" t="0" r="r" b="b"/>
            <a:pathLst>
              <a:path w="258" h="38">
                <a:moveTo>
                  <a:pt x="0" y="0"/>
                </a:moveTo>
                <a:lnTo>
                  <a:pt x="7" y="5"/>
                </a:lnTo>
                <a:lnTo>
                  <a:pt x="15" y="10"/>
                </a:lnTo>
                <a:lnTo>
                  <a:pt x="24" y="14"/>
                </a:lnTo>
                <a:lnTo>
                  <a:pt x="33" y="18"/>
                </a:lnTo>
                <a:lnTo>
                  <a:pt x="43" y="22"/>
                </a:lnTo>
                <a:lnTo>
                  <a:pt x="53" y="25"/>
                </a:lnTo>
                <a:lnTo>
                  <a:pt x="63" y="30"/>
                </a:lnTo>
                <a:lnTo>
                  <a:pt x="74" y="31"/>
                </a:lnTo>
                <a:lnTo>
                  <a:pt x="85" y="34"/>
                </a:lnTo>
                <a:lnTo>
                  <a:pt x="97" y="35"/>
                </a:lnTo>
                <a:lnTo>
                  <a:pt x="108" y="37"/>
                </a:lnTo>
                <a:lnTo>
                  <a:pt x="120" y="38"/>
                </a:lnTo>
                <a:lnTo>
                  <a:pt x="131" y="38"/>
                </a:lnTo>
                <a:lnTo>
                  <a:pt x="142" y="38"/>
                </a:lnTo>
                <a:lnTo>
                  <a:pt x="154" y="38"/>
                </a:lnTo>
                <a:lnTo>
                  <a:pt x="165" y="37"/>
                </a:lnTo>
                <a:lnTo>
                  <a:pt x="177" y="35"/>
                </a:lnTo>
                <a:lnTo>
                  <a:pt x="188" y="34"/>
                </a:lnTo>
                <a:lnTo>
                  <a:pt x="200" y="31"/>
                </a:lnTo>
                <a:lnTo>
                  <a:pt x="211" y="30"/>
                </a:lnTo>
                <a:lnTo>
                  <a:pt x="221" y="25"/>
                </a:lnTo>
                <a:lnTo>
                  <a:pt x="231" y="22"/>
                </a:lnTo>
                <a:lnTo>
                  <a:pt x="240" y="18"/>
                </a:lnTo>
                <a:lnTo>
                  <a:pt x="250" y="14"/>
                </a:lnTo>
                <a:lnTo>
                  <a:pt x="258" y="1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97" name="Freeform 2273">
            <a:extLst>
              <a:ext uri="{FF2B5EF4-FFF2-40B4-BE49-F238E27FC236}">
                <a16:creationId xmlns:a16="http://schemas.microsoft.com/office/drawing/2014/main" id="{00000000-0008-0000-0000-0000E10C0000}"/>
              </a:ext>
            </a:extLst>
          </xdr:cNvPr>
          <xdr:cNvSpPr>
            <a:spLocks/>
          </xdr:cNvSpPr>
        </xdr:nvSpPr>
        <xdr:spPr bwMode="auto">
          <a:xfrm>
            <a:off x="7155" y="8409"/>
            <a:ext cx="64" cy="12"/>
          </a:xfrm>
          <a:custGeom>
            <a:avLst/>
            <a:gdLst>
              <a:gd name="T0" fmla="*/ 0 w 192"/>
              <a:gd name="T1" fmla="*/ 0 h 37"/>
              <a:gd name="T2" fmla="*/ 8 w 192"/>
              <a:gd name="T3" fmla="*/ 4 h 37"/>
              <a:gd name="T4" fmla="*/ 15 w 192"/>
              <a:gd name="T5" fmla="*/ 10 h 37"/>
              <a:gd name="T6" fmla="*/ 23 w 192"/>
              <a:gd name="T7" fmla="*/ 14 h 37"/>
              <a:gd name="T8" fmla="*/ 32 w 192"/>
              <a:gd name="T9" fmla="*/ 19 h 37"/>
              <a:gd name="T10" fmla="*/ 40 w 192"/>
              <a:gd name="T11" fmla="*/ 21 h 37"/>
              <a:gd name="T12" fmla="*/ 50 w 192"/>
              <a:gd name="T13" fmla="*/ 26 h 37"/>
              <a:gd name="T14" fmla="*/ 60 w 192"/>
              <a:gd name="T15" fmla="*/ 29 h 37"/>
              <a:gd name="T16" fmla="*/ 70 w 192"/>
              <a:gd name="T17" fmla="*/ 31 h 37"/>
              <a:gd name="T18" fmla="*/ 82 w 192"/>
              <a:gd name="T19" fmla="*/ 33 h 37"/>
              <a:gd name="T20" fmla="*/ 93 w 192"/>
              <a:gd name="T21" fmla="*/ 34 h 37"/>
              <a:gd name="T22" fmla="*/ 103 w 192"/>
              <a:gd name="T23" fmla="*/ 36 h 37"/>
              <a:gd name="T24" fmla="*/ 115 w 192"/>
              <a:gd name="T25" fmla="*/ 37 h 37"/>
              <a:gd name="T26" fmla="*/ 126 w 192"/>
              <a:gd name="T27" fmla="*/ 37 h 37"/>
              <a:gd name="T28" fmla="*/ 137 w 192"/>
              <a:gd name="T29" fmla="*/ 37 h 37"/>
              <a:gd name="T30" fmla="*/ 149 w 192"/>
              <a:gd name="T31" fmla="*/ 37 h 37"/>
              <a:gd name="T32" fmla="*/ 160 w 192"/>
              <a:gd name="T33" fmla="*/ 36 h 37"/>
              <a:gd name="T34" fmla="*/ 170 w 192"/>
              <a:gd name="T35" fmla="*/ 34 h 37"/>
              <a:gd name="T36" fmla="*/ 182 w 192"/>
              <a:gd name="T37" fmla="*/ 33 h 37"/>
              <a:gd name="T38" fmla="*/ 192 w 192"/>
              <a:gd name="T39" fmla="*/ 31 h 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92" h="37">
                <a:moveTo>
                  <a:pt x="0" y="0"/>
                </a:moveTo>
                <a:lnTo>
                  <a:pt x="8" y="4"/>
                </a:lnTo>
                <a:lnTo>
                  <a:pt x="15" y="10"/>
                </a:lnTo>
                <a:lnTo>
                  <a:pt x="23" y="14"/>
                </a:lnTo>
                <a:lnTo>
                  <a:pt x="32" y="19"/>
                </a:lnTo>
                <a:lnTo>
                  <a:pt x="40" y="21"/>
                </a:lnTo>
                <a:lnTo>
                  <a:pt x="50" y="26"/>
                </a:lnTo>
                <a:lnTo>
                  <a:pt x="60" y="29"/>
                </a:lnTo>
                <a:lnTo>
                  <a:pt x="70" y="31"/>
                </a:lnTo>
                <a:lnTo>
                  <a:pt x="82" y="33"/>
                </a:lnTo>
                <a:lnTo>
                  <a:pt x="93" y="34"/>
                </a:lnTo>
                <a:lnTo>
                  <a:pt x="103" y="36"/>
                </a:lnTo>
                <a:lnTo>
                  <a:pt x="115" y="37"/>
                </a:lnTo>
                <a:lnTo>
                  <a:pt x="126" y="37"/>
                </a:lnTo>
                <a:lnTo>
                  <a:pt x="137" y="37"/>
                </a:lnTo>
                <a:lnTo>
                  <a:pt x="149" y="37"/>
                </a:lnTo>
                <a:lnTo>
                  <a:pt x="160" y="36"/>
                </a:lnTo>
                <a:lnTo>
                  <a:pt x="170" y="34"/>
                </a:lnTo>
                <a:lnTo>
                  <a:pt x="182" y="33"/>
                </a:lnTo>
                <a:lnTo>
                  <a:pt x="192" y="31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298" name="Line 2274">
            <a:extLst>
              <a:ext uri="{FF2B5EF4-FFF2-40B4-BE49-F238E27FC236}">
                <a16:creationId xmlns:a16="http://schemas.microsoft.com/office/drawing/2014/main" id="{00000000-0008-0000-0000-0000E2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02" y="9328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299" name="Line 2275">
            <a:extLst>
              <a:ext uri="{FF2B5EF4-FFF2-40B4-BE49-F238E27FC236}">
                <a16:creationId xmlns:a16="http://schemas.microsoft.com/office/drawing/2014/main" id="{00000000-0008-0000-0000-0000E30C0000}"/>
              </a:ext>
            </a:extLst>
          </xdr:cNvPr>
          <xdr:cNvSpPr>
            <a:spLocks noChangeShapeType="1"/>
          </xdr:cNvSpPr>
        </xdr:nvSpPr>
        <xdr:spPr bwMode="auto">
          <a:xfrm>
            <a:off x="8803" y="9327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0" name="Line 2276">
            <a:extLst>
              <a:ext uri="{FF2B5EF4-FFF2-40B4-BE49-F238E27FC236}">
                <a16:creationId xmlns:a16="http://schemas.microsoft.com/office/drawing/2014/main" id="{00000000-0008-0000-0000-0000E40C0000}"/>
              </a:ext>
            </a:extLst>
          </xdr:cNvPr>
          <xdr:cNvSpPr>
            <a:spLocks noChangeShapeType="1"/>
          </xdr:cNvSpPr>
        </xdr:nvSpPr>
        <xdr:spPr bwMode="auto">
          <a:xfrm>
            <a:off x="8808" y="9325"/>
            <a:ext cx="1" cy="23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1" name="Line 2277">
            <a:extLst>
              <a:ext uri="{FF2B5EF4-FFF2-40B4-BE49-F238E27FC236}">
                <a16:creationId xmlns:a16="http://schemas.microsoft.com/office/drawing/2014/main" id="{00000000-0008-0000-0000-0000E50C0000}"/>
              </a:ext>
            </a:extLst>
          </xdr:cNvPr>
          <xdr:cNvSpPr>
            <a:spLocks noChangeShapeType="1"/>
          </xdr:cNvSpPr>
        </xdr:nvSpPr>
        <xdr:spPr bwMode="auto">
          <a:xfrm>
            <a:off x="8810" y="9324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2" name="Line 2278">
            <a:extLst>
              <a:ext uri="{FF2B5EF4-FFF2-40B4-BE49-F238E27FC236}">
                <a16:creationId xmlns:a16="http://schemas.microsoft.com/office/drawing/2014/main" id="{00000000-0008-0000-0000-0000E60C0000}"/>
              </a:ext>
            </a:extLst>
          </xdr:cNvPr>
          <xdr:cNvSpPr>
            <a:spLocks noChangeShapeType="1"/>
          </xdr:cNvSpPr>
        </xdr:nvSpPr>
        <xdr:spPr bwMode="auto">
          <a:xfrm>
            <a:off x="8811" y="9323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3" name="Line 2279">
            <a:extLst>
              <a:ext uri="{FF2B5EF4-FFF2-40B4-BE49-F238E27FC236}">
                <a16:creationId xmlns:a16="http://schemas.microsoft.com/office/drawing/2014/main" id="{00000000-0008-0000-0000-0000E7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13" y="9322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4" name="Line 2280">
            <a:extLst>
              <a:ext uri="{FF2B5EF4-FFF2-40B4-BE49-F238E27FC236}">
                <a16:creationId xmlns:a16="http://schemas.microsoft.com/office/drawing/2014/main" id="{00000000-0008-0000-0000-0000E8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69" y="9290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5" name="Line 2281">
            <a:extLst>
              <a:ext uri="{FF2B5EF4-FFF2-40B4-BE49-F238E27FC236}">
                <a16:creationId xmlns:a16="http://schemas.microsoft.com/office/drawing/2014/main" id="{00000000-0008-0000-0000-0000E90C0000}"/>
              </a:ext>
            </a:extLst>
          </xdr:cNvPr>
          <xdr:cNvSpPr>
            <a:spLocks noChangeShapeType="1"/>
          </xdr:cNvSpPr>
        </xdr:nvSpPr>
        <xdr:spPr bwMode="auto">
          <a:xfrm>
            <a:off x="8871" y="9289"/>
            <a:ext cx="1" cy="23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6" name="Line 2282">
            <a:extLst>
              <a:ext uri="{FF2B5EF4-FFF2-40B4-BE49-F238E27FC236}">
                <a16:creationId xmlns:a16="http://schemas.microsoft.com/office/drawing/2014/main" id="{00000000-0008-0000-0000-0000EA0C0000}"/>
              </a:ext>
            </a:extLst>
          </xdr:cNvPr>
          <xdr:cNvSpPr>
            <a:spLocks noChangeShapeType="1"/>
          </xdr:cNvSpPr>
        </xdr:nvSpPr>
        <xdr:spPr bwMode="auto">
          <a:xfrm>
            <a:off x="8875" y="9286"/>
            <a:ext cx="1" cy="23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7" name="Line 2283">
            <a:extLst>
              <a:ext uri="{FF2B5EF4-FFF2-40B4-BE49-F238E27FC236}">
                <a16:creationId xmlns:a16="http://schemas.microsoft.com/office/drawing/2014/main" id="{00000000-0008-0000-0000-0000EB0C0000}"/>
              </a:ext>
            </a:extLst>
          </xdr:cNvPr>
          <xdr:cNvSpPr>
            <a:spLocks noChangeShapeType="1"/>
          </xdr:cNvSpPr>
        </xdr:nvSpPr>
        <xdr:spPr bwMode="auto">
          <a:xfrm>
            <a:off x="8877" y="9285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8" name="Line 2284">
            <a:extLst>
              <a:ext uri="{FF2B5EF4-FFF2-40B4-BE49-F238E27FC236}">
                <a16:creationId xmlns:a16="http://schemas.microsoft.com/office/drawing/2014/main" id="{00000000-0008-0000-0000-0000EC0C0000}"/>
              </a:ext>
            </a:extLst>
          </xdr:cNvPr>
          <xdr:cNvSpPr>
            <a:spLocks noChangeShapeType="1"/>
          </xdr:cNvSpPr>
        </xdr:nvSpPr>
        <xdr:spPr bwMode="auto">
          <a:xfrm>
            <a:off x="8878" y="9284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09" name="Line 2285">
            <a:extLst>
              <a:ext uri="{FF2B5EF4-FFF2-40B4-BE49-F238E27FC236}">
                <a16:creationId xmlns:a16="http://schemas.microsoft.com/office/drawing/2014/main" id="{00000000-0008-0000-0000-0000ED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81" y="9283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0" name="Line 2286">
            <a:extLst>
              <a:ext uri="{FF2B5EF4-FFF2-40B4-BE49-F238E27FC236}">
                <a16:creationId xmlns:a16="http://schemas.microsoft.com/office/drawing/2014/main" id="{00000000-0008-0000-0000-0000EE0C0000}"/>
              </a:ext>
            </a:extLst>
          </xdr:cNvPr>
          <xdr:cNvSpPr>
            <a:spLocks noChangeShapeType="1"/>
          </xdr:cNvSpPr>
        </xdr:nvSpPr>
        <xdr:spPr bwMode="auto">
          <a:xfrm>
            <a:off x="8898" y="11601"/>
            <a:ext cx="1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1" name="Line 2287">
            <a:extLst>
              <a:ext uri="{FF2B5EF4-FFF2-40B4-BE49-F238E27FC236}">
                <a16:creationId xmlns:a16="http://schemas.microsoft.com/office/drawing/2014/main" id="{00000000-0008-0000-0000-0000EF0C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98" y="9263"/>
            <a:ext cx="1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2" name="Line 2288">
            <a:extLst>
              <a:ext uri="{FF2B5EF4-FFF2-40B4-BE49-F238E27FC236}">
                <a16:creationId xmlns:a16="http://schemas.microsoft.com/office/drawing/2014/main" id="{00000000-0008-0000-0000-0000F00C0000}"/>
              </a:ext>
            </a:extLst>
          </xdr:cNvPr>
          <xdr:cNvSpPr>
            <a:spLocks noChangeShapeType="1"/>
          </xdr:cNvSpPr>
        </xdr:nvSpPr>
        <xdr:spPr bwMode="auto">
          <a:xfrm>
            <a:off x="8900" y="9271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3" name="Line 2289">
            <a:extLst>
              <a:ext uri="{FF2B5EF4-FFF2-40B4-BE49-F238E27FC236}">
                <a16:creationId xmlns:a16="http://schemas.microsoft.com/office/drawing/2014/main" id="{00000000-0008-0000-0000-0000F1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41" y="9352"/>
            <a:ext cx="12" cy="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4" name="Line 2290">
            <a:extLst>
              <a:ext uri="{FF2B5EF4-FFF2-40B4-BE49-F238E27FC236}">
                <a16:creationId xmlns:a16="http://schemas.microsoft.com/office/drawing/2014/main" id="{00000000-0008-0000-0000-0000F2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34" y="8483"/>
            <a:ext cx="1419" cy="8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5" name="Line 2291">
            <a:extLst>
              <a:ext uri="{FF2B5EF4-FFF2-40B4-BE49-F238E27FC236}">
                <a16:creationId xmlns:a16="http://schemas.microsoft.com/office/drawing/2014/main" id="{00000000-0008-0000-0000-0000F30C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38" y="8428"/>
            <a:ext cx="8" cy="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6" name="Line 2292">
            <a:extLst>
              <a:ext uri="{FF2B5EF4-FFF2-40B4-BE49-F238E27FC236}">
                <a16:creationId xmlns:a16="http://schemas.microsoft.com/office/drawing/2014/main" id="{00000000-0008-0000-0000-0000F40C0000}"/>
              </a:ext>
            </a:extLst>
          </xdr:cNvPr>
          <xdr:cNvSpPr>
            <a:spLocks noChangeShapeType="1"/>
          </xdr:cNvSpPr>
        </xdr:nvSpPr>
        <xdr:spPr bwMode="auto">
          <a:xfrm>
            <a:off x="7040" y="8427"/>
            <a:ext cx="7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7" name="Line 2293">
            <a:extLst>
              <a:ext uri="{FF2B5EF4-FFF2-40B4-BE49-F238E27FC236}">
                <a16:creationId xmlns:a16="http://schemas.microsoft.com/office/drawing/2014/main" id="{00000000-0008-0000-0000-0000F50C0000}"/>
              </a:ext>
            </a:extLst>
          </xdr:cNvPr>
          <xdr:cNvSpPr>
            <a:spLocks noChangeShapeType="1"/>
          </xdr:cNvSpPr>
        </xdr:nvSpPr>
        <xdr:spPr bwMode="auto">
          <a:xfrm>
            <a:off x="7136" y="8482"/>
            <a:ext cx="1419" cy="8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8" name="Line 2294">
            <a:extLst>
              <a:ext uri="{FF2B5EF4-FFF2-40B4-BE49-F238E27FC236}">
                <a16:creationId xmlns:a16="http://schemas.microsoft.com/office/drawing/2014/main" id="{00000000-0008-0000-0000-0000F60C0000}"/>
              </a:ext>
            </a:extLst>
          </xdr:cNvPr>
          <xdr:cNvSpPr>
            <a:spLocks noChangeShapeType="1"/>
          </xdr:cNvSpPr>
        </xdr:nvSpPr>
        <xdr:spPr bwMode="auto">
          <a:xfrm>
            <a:off x="8643" y="9352"/>
            <a:ext cx="15" cy="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19" name="Line 2295">
            <a:extLst>
              <a:ext uri="{FF2B5EF4-FFF2-40B4-BE49-F238E27FC236}">
                <a16:creationId xmlns:a16="http://schemas.microsoft.com/office/drawing/2014/main" id="{00000000-0008-0000-0000-0000F70C0000}"/>
              </a:ext>
            </a:extLst>
          </xdr:cNvPr>
          <xdr:cNvSpPr>
            <a:spLocks noChangeShapeType="1"/>
          </xdr:cNvSpPr>
        </xdr:nvSpPr>
        <xdr:spPr bwMode="auto">
          <a:xfrm>
            <a:off x="7045" y="8424"/>
            <a:ext cx="9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0" name="Line 2296">
            <a:extLst>
              <a:ext uri="{FF2B5EF4-FFF2-40B4-BE49-F238E27FC236}">
                <a16:creationId xmlns:a16="http://schemas.microsoft.com/office/drawing/2014/main" id="{00000000-0008-0000-0000-0000F80C0000}"/>
              </a:ext>
            </a:extLst>
          </xdr:cNvPr>
          <xdr:cNvSpPr>
            <a:spLocks noChangeShapeType="1"/>
          </xdr:cNvSpPr>
        </xdr:nvSpPr>
        <xdr:spPr bwMode="auto">
          <a:xfrm>
            <a:off x="7139" y="8479"/>
            <a:ext cx="1421" cy="8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1" name="Line 2297">
            <a:extLst>
              <a:ext uri="{FF2B5EF4-FFF2-40B4-BE49-F238E27FC236}">
                <a16:creationId xmlns:a16="http://schemas.microsoft.com/office/drawing/2014/main" id="{00000000-0008-0000-0000-0000F90C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8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2" name="Line 2298">
            <a:extLst>
              <a:ext uri="{FF2B5EF4-FFF2-40B4-BE49-F238E27FC236}">
                <a16:creationId xmlns:a16="http://schemas.microsoft.com/office/drawing/2014/main" id="{00000000-0008-0000-0000-0000FA0C0000}"/>
              </a:ext>
            </a:extLst>
          </xdr:cNvPr>
          <xdr:cNvSpPr>
            <a:spLocks noChangeShapeType="1"/>
          </xdr:cNvSpPr>
        </xdr:nvSpPr>
        <xdr:spPr bwMode="auto">
          <a:xfrm>
            <a:off x="7047" y="8423"/>
            <a:ext cx="9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3" name="Line 2299">
            <a:extLst>
              <a:ext uri="{FF2B5EF4-FFF2-40B4-BE49-F238E27FC236}">
                <a16:creationId xmlns:a16="http://schemas.microsoft.com/office/drawing/2014/main" id="{00000000-0008-0000-0000-0000FB0C0000}"/>
              </a:ext>
            </a:extLst>
          </xdr:cNvPr>
          <xdr:cNvSpPr>
            <a:spLocks noChangeShapeType="1"/>
          </xdr:cNvSpPr>
        </xdr:nvSpPr>
        <xdr:spPr bwMode="auto">
          <a:xfrm>
            <a:off x="7140" y="8477"/>
            <a:ext cx="1423" cy="8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4" name="Line 2300">
            <a:extLst>
              <a:ext uri="{FF2B5EF4-FFF2-40B4-BE49-F238E27FC236}">
                <a16:creationId xmlns:a16="http://schemas.microsoft.com/office/drawing/2014/main" id="{00000000-0008-0000-0000-0000FC0C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6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5" name="Line 2301">
            <a:extLst>
              <a:ext uri="{FF2B5EF4-FFF2-40B4-BE49-F238E27FC236}">
                <a16:creationId xmlns:a16="http://schemas.microsoft.com/office/drawing/2014/main" id="{00000000-0008-0000-0000-0000FD0C0000}"/>
              </a:ext>
            </a:extLst>
          </xdr:cNvPr>
          <xdr:cNvSpPr>
            <a:spLocks noChangeShapeType="1"/>
          </xdr:cNvSpPr>
        </xdr:nvSpPr>
        <xdr:spPr bwMode="auto">
          <a:xfrm>
            <a:off x="7048" y="8422"/>
            <a:ext cx="9" cy="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6" name="Line 2302">
            <a:extLst>
              <a:ext uri="{FF2B5EF4-FFF2-40B4-BE49-F238E27FC236}">
                <a16:creationId xmlns:a16="http://schemas.microsoft.com/office/drawing/2014/main" id="{00000000-0008-0000-0000-0000FE0C0000}"/>
              </a:ext>
            </a:extLst>
          </xdr:cNvPr>
          <xdr:cNvSpPr>
            <a:spLocks noChangeShapeType="1"/>
          </xdr:cNvSpPr>
        </xdr:nvSpPr>
        <xdr:spPr bwMode="auto">
          <a:xfrm>
            <a:off x="7140" y="8476"/>
            <a:ext cx="1424" cy="82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7" name="Line 2303">
            <a:extLst>
              <a:ext uri="{FF2B5EF4-FFF2-40B4-BE49-F238E27FC236}">
                <a16:creationId xmlns:a16="http://schemas.microsoft.com/office/drawing/2014/main" id="{00000000-0008-0000-0000-0000FF0C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5"/>
            <a:ext cx="17" cy="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8" name="Line 2304">
            <a:extLst>
              <a:ext uri="{FF2B5EF4-FFF2-40B4-BE49-F238E27FC236}">
                <a16:creationId xmlns:a16="http://schemas.microsoft.com/office/drawing/2014/main" id="{00000000-0008-0000-0000-000000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48" y="9343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29" name="Line 2305">
            <a:extLst>
              <a:ext uri="{FF2B5EF4-FFF2-40B4-BE49-F238E27FC236}">
                <a16:creationId xmlns:a16="http://schemas.microsoft.com/office/drawing/2014/main" id="{00000000-0008-0000-0000-000001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41" y="8474"/>
            <a:ext cx="1426" cy="8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0" name="Line 2306">
            <a:extLst>
              <a:ext uri="{FF2B5EF4-FFF2-40B4-BE49-F238E27FC236}">
                <a16:creationId xmlns:a16="http://schemas.microsoft.com/office/drawing/2014/main" id="{00000000-0008-0000-0000-000002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50" y="8422"/>
            <a:ext cx="10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1" name="Line 2307">
            <a:extLst>
              <a:ext uri="{FF2B5EF4-FFF2-40B4-BE49-F238E27FC236}">
                <a16:creationId xmlns:a16="http://schemas.microsoft.com/office/drawing/2014/main" id="{00000000-0008-0000-0000-000003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80" y="9297"/>
            <a:ext cx="41" cy="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2" name="Line 2308">
            <a:extLst>
              <a:ext uri="{FF2B5EF4-FFF2-40B4-BE49-F238E27FC236}">
                <a16:creationId xmlns:a16="http://schemas.microsoft.com/office/drawing/2014/main" id="{00000000-0008-0000-0000-000004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73" y="8428"/>
            <a:ext cx="1481" cy="85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3" name="Line 2309">
            <a:extLst>
              <a:ext uri="{FF2B5EF4-FFF2-40B4-BE49-F238E27FC236}">
                <a16:creationId xmlns:a16="http://schemas.microsoft.com/office/drawing/2014/main" id="{00000000-0008-0000-0000-000005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06" y="8389"/>
            <a:ext cx="40" cy="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4" name="Line 2310">
            <a:extLst>
              <a:ext uri="{FF2B5EF4-FFF2-40B4-BE49-F238E27FC236}">
                <a16:creationId xmlns:a16="http://schemas.microsoft.com/office/drawing/2014/main" id="{00000000-0008-0000-0000-0000060D0000}"/>
              </a:ext>
            </a:extLst>
          </xdr:cNvPr>
          <xdr:cNvSpPr>
            <a:spLocks noChangeShapeType="1"/>
          </xdr:cNvSpPr>
        </xdr:nvSpPr>
        <xdr:spPr bwMode="auto">
          <a:xfrm>
            <a:off x="7184" y="8432"/>
            <a:ext cx="1465" cy="84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5" name="Line 2311">
            <a:extLst>
              <a:ext uri="{FF2B5EF4-FFF2-40B4-BE49-F238E27FC236}">
                <a16:creationId xmlns:a16="http://schemas.microsoft.com/office/drawing/2014/main" id="{00000000-0008-0000-0000-0000070D0000}"/>
              </a:ext>
            </a:extLst>
          </xdr:cNvPr>
          <xdr:cNvSpPr>
            <a:spLocks noChangeShapeType="1"/>
          </xdr:cNvSpPr>
        </xdr:nvSpPr>
        <xdr:spPr bwMode="auto">
          <a:xfrm>
            <a:off x="8691" y="9302"/>
            <a:ext cx="35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6" name="Line 2312">
            <a:extLst>
              <a:ext uri="{FF2B5EF4-FFF2-40B4-BE49-F238E27FC236}">
                <a16:creationId xmlns:a16="http://schemas.microsoft.com/office/drawing/2014/main" id="{00000000-0008-0000-0000-0000080D0000}"/>
              </a:ext>
            </a:extLst>
          </xdr:cNvPr>
          <xdr:cNvSpPr>
            <a:spLocks noChangeShapeType="1"/>
          </xdr:cNvSpPr>
        </xdr:nvSpPr>
        <xdr:spPr bwMode="auto">
          <a:xfrm>
            <a:off x="7107" y="8388"/>
            <a:ext cx="35" cy="2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7" name="Line 2313">
            <a:extLst>
              <a:ext uri="{FF2B5EF4-FFF2-40B4-BE49-F238E27FC236}">
                <a16:creationId xmlns:a16="http://schemas.microsoft.com/office/drawing/2014/main" id="{00000000-0008-0000-0000-0000090D0000}"/>
              </a:ext>
            </a:extLst>
          </xdr:cNvPr>
          <xdr:cNvSpPr>
            <a:spLocks noChangeShapeType="1"/>
          </xdr:cNvSpPr>
        </xdr:nvSpPr>
        <xdr:spPr bwMode="auto">
          <a:xfrm>
            <a:off x="7113" y="8385"/>
            <a:ext cx="27" cy="1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8" name="Line 2314">
            <a:extLst>
              <a:ext uri="{FF2B5EF4-FFF2-40B4-BE49-F238E27FC236}">
                <a16:creationId xmlns:a16="http://schemas.microsoft.com/office/drawing/2014/main" id="{00000000-0008-0000-0000-00000A0D0000}"/>
              </a:ext>
            </a:extLst>
          </xdr:cNvPr>
          <xdr:cNvSpPr>
            <a:spLocks noChangeShapeType="1"/>
          </xdr:cNvSpPr>
        </xdr:nvSpPr>
        <xdr:spPr bwMode="auto">
          <a:xfrm>
            <a:off x="7196" y="8433"/>
            <a:ext cx="1451" cy="83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39" name="Line 2315">
            <a:extLst>
              <a:ext uri="{FF2B5EF4-FFF2-40B4-BE49-F238E27FC236}">
                <a16:creationId xmlns:a16="http://schemas.microsoft.com/office/drawing/2014/main" id="{00000000-0008-0000-0000-00000B0D0000}"/>
              </a:ext>
            </a:extLst>
          </xdr:cNvPr>
          <xdr:cNvSpPr>
            <a:spLocks noChangeShapeType="1"/>
          </xdr:cNvSpPr>
        </xdr:nvSpPr>
        <xdr:spPr bwMode="auto">
          <a:xfrm>
            <a:off x="8703" y="9303"/>
            <a:ext cx="28" cy="1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0" name="Line 2316">
            <a:extLst>
              <a:ext uri="{FF2B5EF4-FFF2-40B4-BE49-F238E27FC236}">
                <a16:creationId xmlns:a16="http://schemas.microsoft.com/office/drawing/2014/main" id="{00000000-0008-0000-0000-00000C0D0000}"/>
              </a:ext>
            </a:extLst>
          </xdr:cNvPr>
          <xdr:cNvSpPr>
            <a:spLocks noChangeShapeType="1"/>
          </xdr:cNvSpPr>
        </xdr:nvSpPr>
        <xdr:spPr bwMode="auto">
          <a:xfrm>
            <a:off x="7115" y="8384"/>
            <a:ext cx="25" cy="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1" name="Line 2317">
            <a:extLst>
              <a:ext uri="{FF2B5EF4-FFF2-40B4-BE49-F238E27FC236}">
                <a16:creationId xmlns:a16="http://schemas.microsoft.com/office/drawing/2014/main" id="{00000000-0008-0000-0000-00000D0D0000}"/>
              </a:ext>
            </a:extLst>
          </xdr:cNvPr>
          <xdr:cNvSpPr>
            <a:spLocks noChangeShapeType="1"/>
          </xdr:cNvSpPr>
        </xdr:nvSpPr>
        <xdr:spPr bwMode="auto">
          <a:xfrm>
            <a:off x="7199" y="8433"/>
            <a:ext cx="1448" cy="83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2" name="Line 2318">
            <a:extLst>
              <a:ext uri="{FF2B5EF4-FFF2-40B4-BE49-F238E27FC236}">
                <a16:creationId xmlns:a16="http://schemas.microsoft.com/office/drawing/2014/main" id="{00000000-0008-0000-0000-00000E0D0000}"/>
              </a:ext>
            </a:extLst>
          </xdr:cNvPr>
          <xdr:cNvSpPr>
            <a:spLocks noChangeShapeType="1"/>
          </xdr:cNvSpPr>
        </xdr:nvSpPr>
        <xdr:spPr bwMode="auto">
          <a:xfrm>
            <a:off x="8706" y="9302"/>
            <a:ext cx="26" cy="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3" name="Line 2319">
            <a:extLst>
              <a:ext uri="{FF2B5EF4-FFF2-40B4-BE49-F238E27FC236}">
                <a16:creationId xmlns:a16="http://schemas.microsoft.com/office/drawing/2014/main" id="{00000000-0008-0000-0000-00000F0D0000}"/>
              </a:ext>
            </a:extLst>
          </xdr:cNvPr>
          <xdr:cNvSpPr>
            <a:spLocks noChangeShapeType="1"/>
          </xdr:cNvSpPr>
        </xdr:nvSpPr>
        <xdr:spPr bwMode="auto">
          <a:xfrm>
            <a:off x="7116" y="8384"/>
            <a:ext cx="24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4" name="Line 2320">
            <a:extLst>
              <a:ext uri="{FF2B5EF4-FFF2-40B4-BE49-F238E27FC236}">
                <a16:creationId xmlns:a16="http://schemas.microsoft.com/office/drawing/2014/main" id="{00000000-0008-0000-0000-0000100D0000}"/>
              </a:ext>
            </a:extLst>
          </xdr:cNvPr>
          <xdr:cNvSpPr>
            <a:spLocks noChangeShapeType="1"/>
          </xdr:cNvSpPr>
        </xdr:nvSpPr>
        <xdr:spPr bwMode="auto">
          <a:xfrm>
            <a:off x="7200" y="8432"/>
            <a:ext cx="1447" cy="83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5" name="Line 2321">
            <a:extLst>
              <a:ext uri="{FF2B5EF4-FFF2-40B4-BE49-F238E27FC236}">
                <a16:creationId xmlns:a16="http://schemas.microsoft.com/office/drawing/2014/main" id="{00000000-0008-0000-0000-0000110D0000}"/>
              </a:ext>
            </a:extLst>
          </xdr:cNvPr>
          <xdr:cNvSpPr>
            <a:spLocks noChangeShapeType="1"/>
          </xdr:cNvSpPr>
        </xdr:nvSpPr>
        <xdr:spPr bwMode="auto">
          <a:xfrm>
            <a:off x="8707" y="9302"/>
            <a:ext cx="25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6" name="Line 2322">
            <a:extLst>
              <a:ext uri="{FF2B5EF4-FFF2-40B4-BE49-F238E27FC236}">
                <a16:creationId xmlns:a16="http://schemas.microsoft.com/office/drawing/2014/main" id="{00000000-0008-0000-0000-000012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710" y="9301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7" name="Line 2323">
            <a:extLst>
              <a:ext uri="{FF2B5EF4-FFF2-40B4-BE49-F238E27FC236}">
                <a16:creationId xmlns:a16="http://schemas.microsoft.com/office/drawing/2014/main" id="{00000000-0008-0000-0000-000013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03" y="8432"/>
            <a:ext cx="1444" cy="8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8" name="Line 2324">
            <a:extLst>
              <a:ext uri="{FF2B5EF4-FFF2-40B4-BE49-F238E27FC236}">
                <a16:creationId xmlns:a16="http://schemas.microsoft.com/office/drawing/2014/main" id="{00000000-0008-0000-0000-000014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7" y="8383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49" name="Freeform 2325">
            <a:extLst>
              <a:ext uri="{FF2B5EF4-FFF2-40B4-BE49-F238E27FC236}">
                <a16:creationId xmlns:a16="http://schemas.microsoft.com/office/drawing/2014/main" id="{00000000-0008-0000-0000-0000150D0000}"/>
              </a:ext>
            </a:extLst>
          </xdr:cNvPr>
          <xdr:cNvSpPr>
            <a:spLocks/>
          </xdr:cNvSpPr>
        </xdr:nvSpPr>
        <xdr:spPr bwMode="auto">
          <a:xfrm>
            <a:off x="8661" y="9281"/>
            <a:ext cx="86" cy="13"/>
          </a:xfrm>
          <a:custGeom>
            <a:avLst/>
            <a:gdLst>
              <a:gd name="T0" fmla="*/ 0 w 259"/>
              <a:gd name="T1" fmla="*/ 0 h 39"/>
              <a:gd name="T2" fmla="*/ 8 w 259"/>
              <a:gd name="T3" fmla="*/ 5 h 39"/>
              <a:gd name="T4" fmla="*/ 16 w 259"/>
              <a:gd name="T5" fmla="*/ 10 h 39"/>
              <a:gd name="T6" fmla="*/ 25 w 259"/>
              <a:gd name="T7" fmla="*/ 15 h 39"/>
              <a:gd name="T8" fmla="*/ 33 w 259"/>
              <a:gd name="T9" fmla="*/ 19 h 39"/>
              <a:gd name="T10" fmla="*/ 43 w 259"/>
              <a:gd name="T11" fmla="*/ 23 h 39"/>
              <a:gd name="T12" fmla="*/ 53 w 259"/>
              <a:gd name="T13" fmla="*/ 26 h 39"/>
              <a:gd name="T14" fmla="*/ 63 w 259"/>
              <a:gd name="T15" fmla="*/ 30 h 39"/>
              <a:gd name="T16" fmla="*/ 75 w 259"/>
              <a:gd name="T17" fmla="*/ 32 h 39"/>
              <a:gd name="T18" fmla="*/ 85 w 259"/>
              <a:gd name="T19" fmla="*/ 35 h 39"/>
              <a:gd name="T20" fmla="*/ 96 w 259"/>
              <a:gd name="T21" fmla="*/ 36 h 39"/>
              <a:gd name="T22" fmla="*/ 107 w 259"/>
              <a:gd name="T23" fmla="*/ 38 h 39"/>
              <a:gd name="T24" fmla="*/ 120 w 259"/>
              <a:gd name="T25" fmla="*/ 39 h 39"/>
              <a:gd name="T26" fmla="*/ 132 w 259"/>
              <a:gd name="T27" fmla="*/ 39 h 39"/>
              <a:gd name="T28" fmla="*/ 143 w 259"/>
              <a:gd name="T29" fmla="*/ 39 h 39"/>
              <a:gd name="T30" fmla="*/ 155 w 259"/>
              <a:gd name="T31" fmla="*/ 39 h 39"/>
              <a:gd name="T32" fmla="*/ 166 w 259"/>
              <a:gd name="T33" fmla="*/ 38 h 39"/>
              <a:gd name="T34" fmla="*/ 177 w 259"/>
              <a:gd name="T35" fmla="*/ 36 h 39"/>
              <a:gd name="T36" fmla="*/ 189 w 259"/>
              <a:gd name="T37" fmla="*/ 35 h 39"/>
              <a:gd name="T38" fmla="*/ 200 w 259"/>
              <a:gd name="T39" fmla="*/ 32 h 39"/>
              <a:gd name="T40" fmla="*/ 210 w 259"/>
              <a:gd name="T41" fmla="*/ 30 h 39"/>
              <a:gd name="T42" fmla="*/ 222 w 259"/>
              <a:gd name="T43" fmla="*/ 26 h 39"/>
              <a:gd name="T44" fmla="*/ 232 w 259"/>
              <a:gd name="T45" fmla="*/ 23 h 39"/>
              <a:gd name="T46" fmla="*/ 240 w 259"/>
              <a:gd name="T47" fmla="*/ 19 h 39"/>
              <a:gd name="T48" fmla="*/ 250 w 259"/>
              <a:gd name="T49" fmla="*/ 15 h 39"/>
              <a:gd name="T50" fmla="*/ 259 w 259"/>
              <a:gd name="T51" fmla="*/ 10 h 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</a:cxnLst>
            <a:rect l="0" t="0" r="r" b="b"/>
            <a:pathLst>
              <a:path w="259" h="39">
                <a:moveTo>
                  <a:pt x="0" y="0"/>
                </a:moveTo>
                <a:lnTo>
                  <a:pt x="8" y="5"/>
                </a:lnTo>
                <a:lnTo>
                  <a:pt x="16" y="10"/>
                </a:lnTo>
                <a:lnTo>
                  <a:pt x="25" y="15"/>
                </a:lnTo>
                <a:lnTo>
                  <a:pt x="33" y="19"/>
                </a:lnTo>
                <a:lnTo>
                  <a:pt x="43" y="23"/>
                </a:lnTo>
                <a:lnTo>
                  <a:pt x="53" y="26"/>
                </a:lnTo>
                <a:lnTo>
                  <a:pt x="63" y="30"/>
                </a:lnTo>
                <a:lnTo>
                  <a:pt x="75" y="32"/>
                </a:lnTo>
                <a:lnTo>
                  <a:pt x="85" y="35"/>
                </a:lnTo>
                <a:lnTo>
                  <a:pt x="96" y="36"/>
                </a:lnTo>
                <a:lnTo>
                  <a:pt x="107" y="38"/>
                </a:lnTo>
                <a:lnTo>
                  <a:pt x="120" y="39"/>
                </a:lnTo>
                <a:lnTo>
                  <a:pt x="132" y="39"/>
                </a:lnTo>
                <a:lnTo>
                  <a:pt x="143" y="39"/>
                </a:lnTo>
                <a:lnTo>
                  <a:pt x="155" y="39"/>
                </a:lnTo>
                <a:lnTo>
                  <a:pt x="166" y="38"/>
                </a:lnTo>
                <a:lnTo>
                  <a:pt x="177" y="36"/>
                </a:lnTo>
                <a:lnTo>
                  <a:pt x="189" y="35"/>
                </a:lnTo>
                <a:lnTo>
                  <a:pt x="200" y="32"/>
                </a:lnTo>
                <a:lnTo>
                  <a:pt x="210" y="30"/>
                </a:lnTo>
                <a:lnTo>
                  <a:pt x="222" y="26"/>
                </a:lnTo>
                <a:lnTo>
                  <a:pt x="232" y="23"/>
                </a:lnTo>
                <a:lnTo>
                  <a:pt x="240" y="19"/>
                </a:lnTo>
                <a:lnTo>
                  <a:pt x="250" y="15"/>
                </a:lnTo>
                <a:lnTo>
                  <a:pt x="259" y="1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50" name="Freeform 2326">
            <a:extLst>
              <a:ext uri="{FF2B5EF4-FFF2-40B4-BE49-F238E27FC236}">
                <a16:creationId xmlns:a16="http://schemas.microsoft.com/office/drawing/2014/main" id="{00000000-0008-0000-0000-0000160D0000}"/>
              </a:ext>
            </a:extLst>
          </xdr:cNvPr>
          <xdr:cNvSpPr>
            <a:spLocks/>
          </xdr:cNvSpPr>
        </xdr:nvSpPr>
        <xdr:spPr bwMode="auto">
          <a:xfrm>
            <a:off x="8662" y="9278"/>
            <a:ext cx="64" cy="12"/>
          </a:xfrm>
          <a:custGeom>
            <a:avLst/>
            <a:gdLst>
              <a:gd name="T0" fmla="*/ 0 w 192"/>
              <a:gd name="T1" fmla="*/ 0 h 37"/>
              <a:gd name="T2" fmla="*/ 7 w 192"/>
              <a:gd name="T3" fmla="*/ 4 h 37"/>
              <a:gd name="T4" fmla="*/ 15 w 192"/>
              <a:gd name="T5" fmla="*/ 10 h 37"/>
              <a:gd name="T6" fmla="*/ 24 w 192"/>
              <a:gd name="T7" fmla="*/ 14 h 37"/>
              <a:gd name="T8" fmla="*/ 33 w 192"/>
              <a:gd name="T9" fmla="*/ 18 h 37"/>
              <a:gd name="T10" fmla="*/ 41 w 192"/>
              <a:gd name="T11" fmla="*/ 21 h 37"/>
              <a:gd name="T12" fmla="*/ 51 w 192"/>
              <a:gd name="T13" fmla="*/ 26 h 37"/>
              <a:gd name="T14" fmla="*/ 61 w 192"/>
              <a:gd name="T15" fmla="*/ 28 h 37"/>
              <a:gd name="T16" fmla="*/ 71 w 192"/>
              <a:gd name="T17" fmla="*/ 30 h 37"/>
              <a:gd name="T18" fmla="*/ 83 w 192"/>
              <a:gd name="T19" fmla="*/ 33 h 37"/>
              <a:gd name="T20" fmla="*/ 92 w 192"/>
              <a:gd name="T21" fmla="*/ 34 h 37"/>
              <a:gd name="T22" fmla="*/ 104 w 192"/>
              <a:gd name="T23" fmla="*/ 36 h 37"/>
              <a:gd name="T24" fmla="*/ 115 w 192"/>
              <a:gd name="T25" fmla="*/ 37 h 37"/>
              <a:gd name="T26" fmla="*/ 127 w 192"/>
              <a:gd name="T27" fmla="*/ 37 h 37"/>
              <a:gd name="T28" fmla="*/ 138 w 192"/>
              <a:gd name="T29" fmla="*/ 37 h 37"/>
              <a:gd name="T30" fmla="*/ 150 w 192"/>
              <a:gd name="T31" fmla="*/ 37 h 37"/>
              <a:gd name="T32" fmla="*/ 161 w 192"/>
              <a:gd name="T33" fmla="*/ 36 h 37"/>
              <a:gd name="T34" fmla="*/ 171 w 192"/>
              <a:gd name="T35" fmla="*/ 34 h 37"/>
              <a:gd name="T36" fmla="*/ 182 w 192"/>
              <a:gd name="T37" fmla="*/ 33 h 37"/>
              <a:gd name="T38" fmla="*/ 192 w 192"/>
              <a:gd name="T39" fmla="*/ 30 h 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92" h="37">
                <a:moveTo>
                  <a:pt x="0" y="0"/>
                </a:moveTo>
                <a:lnTo>
                  <a:pt x="7" y="4"/>
                </a:lnTo>
                <a:lnTo>
                  <a:pt x="15" y="10"/>
                </a:lnTo>
                <a:lnTo>
                  <a:pt x="24" y="14"/>
                </a:lnTo>
                <a:lnTo>
                  <a:pt x="33" y="18"/>
                </a:lnTo>
                <a:lnTo>
                  <a:pt x="41" y="21"/>
                </a:lnTo>
                <a:lnTo>
                  <a:pt x="51" y="26"/>
                </a:lnTo>
                <a:lnTo>
                  <a:pt x="61" y="28"/>
                </a:lnTo>
                <a:lnTo>
                  <a:pt x="71" y="30"/>
                </a:lnTo>
                <a:lnTo>
                  <a:pt x="83" y="33"/>
                </a:lnTo>
                <a:lnTo>
                  <a:pt x="92" y="34"/>
                </a:lnTo>
                <a:lnTo>
                  <a:pt x="104" y="36"/>
                </a:lnTo>
                <a:lnTo>
                  <a:pt x="115" y="37"/>
                </a:lnTo>
                <a:lnTo>
                  <a:pt x="127" y="37"/>
                </a:lnTo>
                <a:lnTo>
                  <a:pt x="138" y="37"/>
                </a:lnTo>
                <a:lnTo>
                  <a:pt x="150" y="37"/>
                </a:lnTo>
                <a:lnTo>
                  <a:pt x="161" y="36"/>
                </a:lnTo>
                <a:lnTo>
                  <a:pt x="171" y="34"/>
                </a:lnTo>
                <a:lnTo>
                  <a:pt x="182" y="33"/>
                </a:lnTo>
                <a:lnTo>
                  <a:pt x="192" y="3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51" name="Line 2327">
            <a:extLst>
              <a:ext uri="{FF2B5EF4-FFF2-40B4-BE49-F238E27FC236}">
                <a16:creationId xmlns:a16="http://schemas.microsoft.com/office/drawing/2014/main" id="{00000000-0008-0000-0000-0000170D0000}"/>
              </a:ext>
            </a:extLst>
          </xdr:cNvPr>
          <xdr:cNvSpPr>
            <a:spLocks noChangeShapeType="1"/>
          </xdr:cNvSpPr>
        </xdr:nvSpPr>
        <xdr:spPr bwMode="auto">
          <a:xfrm>
            <a:off x="8639" y="9368"/>
            <a:ext cx="11" cy="1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2" name="Line 2328">
            <a:extLst>
              <a:ext uri="{FF2B5EF4-FFF2-40B4-BE49-F238E27FC236}">
                <a16:creationId xmlns:a16="http://schemas.microsoft.com/office/drawing/2014/main" id="{00000000-0008-0000-0000-000018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58" y="8400"/>
            <a:ext cx="1436" cy="82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3" name="Line 2329">
            <a:extLst>
              <a:ext uri="{FF2B5EF4-FFF2-40B4-BE49-F238E27FC236}">
                <a16:creationId xmlns:a16="http://schemas.microsoft.com/office/drawing/2014/main" id="{00000000-0008-0000-0000-000019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73" y="8351"/>
            <a:ext cx="13" cy="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4" name="Line 2330">
            <a:extLst>
              <a:ext uri="{FF2B5EF4-FFF2-40B4-BE49-F238E27FC236}">
                <a16:creationId xmlns:a16="http://schemas.microsoft.com/office/drawing/2014/main" id="{00000000-0008-0000-0000-00001A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765" y="9269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5" name="Line 2331">
            <a:extLst>
              <a:ext uri="{FF2B5EF4-FFF2-40B4-BE49-F238E27FC236}">
                <a16:creationId xmlns:a16="http://schemas.microsoft.com/office/drawing/2014/main" id="{00000000-0008-0000-0000-00001B0D0000}"/>
              </a:ext>
            </a:extLst>
          </xdr:cNvPr>
          <xdr:cNvSpPr>
            <a:spLocks noChangeShapeType="1"/>
          </xdr:cNvSpPr>
        </xdr:nvSpPr>
        <xdr:spPr bwMode="auto">
          <a:xfrm>
            <a:off x="7175" y="8350"/>
            <a:ext cx="14" cy="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6" name="Line 2332">
            <a:extLst>
              <a:ext uri="{FF2B5EF4-FFF2-40B4-BE49-F238E27FC236}">
                <a16:creationId xmlns:a16="http://schemas.microsoft.com/office/drawing/2014/main" id="{00000000-0008-0000-0000-00001C0D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8"/>
            <a:ext cx="1438" cy="82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7" name="Line 2333">
            <a:extLst>
              <a:ext uri="{FF2B5EF4-FFF2-40B4-BE49-F238E27FC236}">
                <a16:creationId xmlns:a16="http://schemas.microsoft.com/office/drawing/2014/main" id="{00000000-0008-0000-0000-00001D0D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7"/>
            <a:ext cx="28" cy="1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8" name="Line 2334">
            <a:extLst>
              <a:ext uri="{FF2B5EF4-FFF2-40B4-BE49-F238E27FC236}">
                <a16:creationId xmlns:a16="http://schemas.microsoft.com/office/drawing/2014/main" id="{00000000-0008-0000-0000-00001E0D0000}"/>
              </a:ext>
            </a:extLst>
          </xdr:cNvPr>
          <xdr:cNvSpPr>
            <a:spLocks noChangeShapeType="1"/>
          </xdr:cNvSpPr>
        </xdr:nvSpPr>
        <xdr:spPr bwMode="auto">
          <a:xfrm>
            <a:off x="7180" y="8347"/>
            <a:ext cx="18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59" name="Line 2335">
            <a:extLst>
              <a:ext uri="{FF2B5EF4-FFF2-40B4-BE49-F238E27FC236}">
                <a16:creationId xmlns:a16="http://schemas.microsoft.com/office/drawing/2014/main" id="{00000000-0008-0000-0000-00001F0D0000}"/>
              </a:ext>
            </a:extLst>
          </xdr:cNvPr>
          <xdr:cNvSpPr>
            <a:spLocks noChangeShapeType="1"/>
          </xdr:cNvSpPr>
        </xdr:nvSpPr>
        <xdr:spPr bwMode="auto">
          <a:xfrm>
            <a:off x="7256" y="8391"/>
            <a:ext cx="1450" cy="83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0" name="Line 2336">
            <a:extLst>
              <a:ext uri="{FF2B5EF4-FFF2-40B4-BE49-F238E27FC236}">
                <a16:creationId xmlns:a16="http://schemas.microsoft.com/office/drawing/2014/main" id="{00000000-0008-0000-0000-0000200D0000}"/>
              </a:ext>
            </a:extLst>
          </xdr:cNvPr>
          <xdr:cNvSpPr>
            <a:spLocks noChangeShapeType="1"/>
          </xdr:cNvSpPr>
        </xdr:nvSpPr>
        <xdr:spPr bwMode="auto">
          <a:xfrm>
            <a:off x="8764" y="9260"/>
            <a:ext cx="34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1" name="Line 2337">
            <a:extLst>
              <a:ext uri="{FF2B5EF4-FFF2-40B4-BE49-F238E27FC236}">
                <a16:creationId xmlns:a16="http://schemas.microsoft.com/office/drawing/2014/main" id="{00000000-0008-0000-0000-0000210D0000}"/>
              </a:ext>
            </a:extLst>
          </xdr:cNvPr>
          <xdr:cNvSpPr>
            <a:spLocks noChangeShapeType="1"/>
          </xdr:cNvSpPr>
        </xdr:nvSpPr>
        <xdr:spPr bwMode="auto">
          <a:xfrm>
            <a:off x="7182" y="8345"/>
            <a:ext cx="21" cy="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2" name="Line 2338">
            <a:extLst>
              <a:ext uri="{FF2B5EF4-FFF2-40B4-BE49-F238E27FC236}">
                <a16:creationId xmlns:a16="http://schemas.microsoft.com/office/drawing/2014/main" id="{00000000-0008-0000-0000-0000220D0000}"/>
              </a:ext>
            </a:extLst>
          </xdr:cNvPr>
          <xdr:cNvSpPr>
            <a:spLocks noChangeShapeType="1"/>
          </xdr:cNvSpPr>
        </xdr:nvSpPr>
        <xdr:spPr bwMode="auto">
          <a:xfrm>
            <a:off x="7256" y="8388"/>
            <a:ext cx="1454" cy="83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3" name="Line 2339">
            <a:extLst>
              <a:ext uri="{FF2B5EF4-FFF2-40B4-BE49-F238E27FC236}">
                <a16:creationId xmlns:a16="http://schemas.microsoft.com/office/drawing/2014/main" id="{00000000-0008-0000-0000-0000230D0000}"/>
              </a:ext>
            </a:extLst>
          </xdr:cNvPr>
          <xdr:cNvSpPr>
            <a:spLocks noChangeShapeType="1"/>
          </xdr:cNvSpPr>
        </xdr:nvSpPr>
        <xdr:spPr bwMode="auto">
          <a:xfrm>
            <a:off x="8763" y="9258"/>
            <a:ext cx="36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4" name="Line 2340">
            <a:extLst>
              <a:ext uri="{FF2B5EF4-FFF2-40B4-BE49-F238E27FC236}">
                <a16:creationId xmlns:a16="http://schemas.microsoft.com/office/drawing/2014/main" id="{00000000-0008-0000-0000-0000240D0000}"/>
              </a:ext>
            </a:extLst>
          </xdr:cNvPr>
          <xdr:cNvSpPr>
            <a:spLocks noChangeShapeType="1"/>
          </xdr:cNvSpPr>
        </xdr:nvSpPr>
        <xdr:spPr bwMode="auto">
          <a:xfrm>
            <a:off x="7183" y="8345"/>
            <a:ext cx="22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5" name="Line 2341">
            <a:extLst>
              <a:ext uri="{FF2B5EF4-FFF2-40B4-BE49-F238E27FC236}">
                <a16:creationId xmlns:a16="http://schemas.microsoft.com/office/drawing/2014/main" id="{00000000-0008-0000-0000-0000250D0000}"/>
              </a:ext>
            </a:extLst>
          </xdr:cNvPr>
          <xdr:cNvSpPr>
            <a:spLocks noChangeShapeType="1"/>
          </xdr:cNvSpPr>
        </xdr:nvSpPr>
        <xdr:spPr bwMode="auto">
          <a:xfrm>
            <a:off x="7256" y="8387"/>
            <a:ext cx="1456" cy="84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6" name="Line 2342">
            <a:extLst>
              <a:ext uri="{FF2B5EF4-FFF2-40B4-BE49-F238E27FC236}">
                <a16:creationId xmlns:a16="http://schemas.microsoft.com/office/drawing/2014/main" id="{00000000-0008-0000-0000-0000260D0000}"/>
              </a:ext>
            </a:extLst>
          </xdr:cNvPr>
          <xdr:cNvSpPr>
            <a:spLocks noChangeShapeType="1"/>
          </xdr:cNvSpPr>
        </xdr:nvSpPr>
        <xdr:spPr bwMode="auto">
          <a:xfrm>
            <a:off x="8763" y="9256"/>
            <a:ext cx="36" cy="2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7" name="Line 2343">
            <a:extLst>
              <a:ext uri="{FF2B5EF4-FFF2-40B4-BE49-F238E27FC236}">
                <a16:creationId xmlns:a16="http://schemas.microsoft.com/office/drawing/2014/main" id="{00000000-0008-0000-0000-000027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762" y="9253"/>
            <a:ext cx="38" cy="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8" name="Line 2344">
            <a:extLst>
              <a:ext uri="{FF2B5EF4-FFF2-40B4-BE49-F238E27FC236}">
                <a16:creationId xmlns:a16="http://schemas.microsoft.com/office/drawing/2014/main" id="{00000000-0008-0000-0000-000028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55" y="8384"/>
            <a:ext cx="1462" cy="84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69" name="Line 2345">
            <a:extLst>
              <a:ext uri="{FF2B5EF4-FFF2-40B4-BE49-F238E27FC236}">
                <a16:creationId xmlns:a16="http://schemas.microsoft.com/office/drawing/2014/main" id="{00000000-0008-0000-0000-000029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85" y="8344"/>
            <a:ext cx="25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0" name="Line 2346">
            <a:extLst>
              <a:ext uri="{FF2B5EF4-FFF2-40B4-BE49-F238E27FC236}">
                <a16:creationId xmlns:a16="http://schemas.microsoft.com/office/drawing/2014/main" id="{00000000-0008-0000-0000-00002A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41" y="8312"/>
            <a:ext cx="1614" cy="93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1" name="Line 2347">
            <a:extLst>
              <a:ext uri="{FF2B5EF4-FFF2-40B4-BE49-F238E27FC236}">
                <a16:creationId xmlns:a16="http://schemas.microsoft.com/office/drawing/2014/main" id="{00000000-0008-0000-0000-00002B0D0000}"/>
              </a:ext>
            </a:extLst>
          </xdr:cNvPr>
          <xdr:cNvSpPr>
            <a:spLocks noChangeShapeType="1"/>
          </xdr:cNvSpPr>
        </xdr:nvSpPr>
        <xdr:spPr bwMode="auto">
          <a:xfrm>
            <a:off x="7242" y="8311"/>
            <a:ext cx="1618" cy="9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2" name="Line 2348">
            <a:extLst>
              <a:ext uri="{FF2B5EF4-FFF2-40B4-BE49-F238E27FC236}">
                <a16:creationId xmlns:a16="http://schemas.microsoft.com/office/drawing/2014/main" id="{00000000-0008-0000-0000-00002C0D0000}"/>
              </a:ext>
            </a:extLst>
          </xdr:cNvPr>
          <xdr:cNvSpPr>
            <a:spLocks noChangeShapeType="1"/>
          </xdr:cNvSpPr>
        </xdr:nvSpPr>
        <xdr:spPr bwMode="auto">
          <a:xfrm>
            <a:off x="7247" y="8308"/>
            <a:ext cx="1618" cy="9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3" name="Line 2349">
            <a:extLst>
              <a:ext uri="{FF2B5EF4-FFF2-40B4-BE49-F238E27FC236}">
                <a16:creationId xmlns:a16="http://schemas.microsoft.com/office/drawing/2014/main" id="{00000000-0008-0000-0000-00002D0D0000}"/>
              </a:ext>
            </a:extLst>
          </xdr:cNvPr>
          <xdr:cNvSpPr>
            <a:spLocks noChangeShapeType="1"/>
          </xdr:cNvSpPr>
        </xdr:nvSpPr>
        <xdr:spPr bwMode="auto">
          <a:xfrm>
            <a:off x="7249" y="8307"/>
            <a:ext cx="1617" cy="93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4" name="Line 2350">
            <a:extLst>
              <a:ext uri="{FF2B5EF4-FFF2-40B4-BE49-F238E27FC236}">
                <a16:creationId xmlns:a16="http://schemas.microsoft.com/office/drawing/2014/main" id="{00000000-0008-0000-0000-00002E0D0000}"/>
              </a:ext>
            </a:extLst>
          </xdr:cNvPr>
          <xdr:cNvSpPr>
            <a:spLocks noChangeShapeType="1"/>
          </xdr:cNvSpPr>
        </xdr:nvSpPr>
        <xdr:spPr bwMode="auto">
          <a:xfrm>
            <a:off x="7250" y="8306"/>
            <a:ext cx="1616" cy="93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5" name="Line 2351">
            <a:extLst>
              <a:ext uri="{FF2B5EF4-FFF2-40B4-BE49-F238E27FC236}">
                <a16:creationId xmlns:a16="http://schemas.microsoft.com/office/drawing/2014/main" id="{00000000-0008-0000-0000-00002F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53" y="8305"/>
            <a:ext cx="1613" cy="93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6" name="Line 2352">
            <a:extLst>
              <a:ext uri="{FF2B5EF4-FFF2-40B4-BE49-F238E27FC236}">
                <a16:creationId xmlns:a16="http://schemas.microsoft.com/office/drawing/2014/main" id="{00000000-0008-0000-0000-0000300D0000}"/>
              </a:ext>
            </a:extLst>
          </xdr:cNvPr>
          <xdr:cNvSpPr>
            <a:spLocks noChangeShapeType="1"/>
          </xdr:cNvSpPr>
        </xdr:nvSpPr>
        <xdr:spPr bwMode="auto">
          <a:xfrm>
            <a:off x="7322" y="8322"/>
            <a:ext cx="1515" cy="87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7" name="Line 2353">
            <a:extLst>
              <a:ext uri="{FF2B5EF4-FFF2-40B4-BE49-F238E27FC236}">
                <a16:creationId xmlns:a16="http://schemas.microsoft.com/office/drawing/2014/main" id="{00000000-0008-0000-0000-0000310D0000}"/>
              </a:ext>
            </a:extLst>
          </xdr:cNvPr>
          <xdr:cNvSpPr>
            <a:spLocks noChangeShapeType="1"/>
          </xdr:cNvSpPr>
        </xdr:nvSpPr>
        <xdr:spPr bwMode="auto">
          <a:xfrm>
            <a:off x="8866" y="9240"/>
            <a:ext cx="16" cy="2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78" name="Freeform 2354">
            <a:extLst>
              <a:ext uri="{FF2B5EF4-FFF2-40B4-BE49-F238E27FC236}">
                <a16:creationId xmlns:a16="http://schemas.microsoft.com/office/drawing/2014/main" id="{00000000-0008-0000-0000-0000320D0000}"/>
              </a:ext>
            </a:extLst>
          </xdr:cNvPr>
          <xdr:cNvSpPr>
            <a:spLocks/>
          </xdr:cNvSpPr>
        </xdr:nvSpPr>
        <xdr:spPr bwMode="auto">
          <a:xfrm>
            <a:off x="7096" y="8481"/>
            <a:ext cx="29" cy="9"/>
          </a:xfrm>
          <a:custGeom>
            <a:avLst/>
            <a:gdLst>
              <a:gd name="T0" fmla="*/ 0 w 88"/>
              <a:gd name="T1" fmla="*/ 27 h 27"/>
              <a:gd name="T2" fmla="*/ 8 w 88"/>
              <a:gd name="T3" fmla="*/ 25 h 27"/>
              <a:gd name="T4" fmla="*/ 20 w 88"/>
              <a:gd name="T5" fmla="*/ 24 h 27"/>
              <a:gd name="T6" fmla="*/ 31 w 88"/>
              <a:gd name="T7" fmla="*/ 21 h 27"/>
              <a:gd name="T8" fmla="*/ 41 w 88"/>
              <a:gd name="T9" fmla="*/ 18 h 27"/>
              <a:gd name="T10" fmla="*/ 51 w 88"/>
              <a:gd name="T11" fmla="*/ 15 h 27"/>
              <a:gd name="T12" fmla="*/ 61 w 88"/>
              <a:gd name="T13" fmla="*/ 13 h 27"/>
              <a:gd name="T14" fmla="*/ 71 w 88"/>
              <a:gd name="T15" fmla="*/ 8 h 27"/>
              <a:gd name="T16" fmla="*/ 80 w 88"/>
              <a:gd name="T17" fmla="*/ 4 h 27"/>
              <a:gd name="T18" fmla="*/ 88 w 88"/>
              <a:gd name="T1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88" h="27">
                <a:moveTo>
                  <a:pt x="0" y="27"/>
                </a:moveTo>
                <a:lnTo>
                  <a:pt x="8" y="25"/>
                </a:lnTo>
                <a:lnTo>
                  <a:pt x="20" y="24"/>
                </a:lnTo>
                <a:lnTo>
                  <a:pt x="31" y="21"/>
                </a:lnTo>
                <a:lnTo>
                  <a:pt x="41" y="18"/>
                </a:lnTo>
                <a:lnTo>
                  <a:pt x="51" y="15"/>
                </a:lnTo>
                <a:lnTo>
                  <a:pt x="61" y="13"/>
                </a:lnTo>
                <a:lnTo>
                  <a:pt x="71" y="8"/>
                </a:lnTo>
                <a:lnTo>
                  <a:pt x="80" y="4"/>
                </a:lnTo>
                <a:lnTo>
                  <a:pt x="88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79" name="Freeform 2355">
            <a:extLst>
              <a:ext uri="{FF2B5EF4-FFF2-40B4-BE49-F238E27FC236}">
                <a16:creationId xmlns:a16="http://schemas.microsoft.com/office/drawing/2014/main" id="{00000000-0008-0000-0000-0000330D0000}"/>
              </a:ext>
            </a:extLst>
          </xdr:cNvPr>
          <xdr:cNvSpPr>
            <a:spLocks/>
          </xdr:cNvSpPr>
        </xdr:nvSpPr>
        <xdr:spPr bwMode="auto">
          <a:xfrm>
            <a:off x="7090" y="8485"/>
            <a:ext cx="15" cy="2"/>
          </a:xfrm>
          <a:custGeom>
            <a:avLst/>
            <a:gdLst>
              <a:gd name="T0" fmla="*/ 0 w 44"/>
              <a:gd name="T1" fmla="*/ 7 h 7"/>
              <a:gd name="T2" fmla="*/ 11 w 44"/>
              <a:gd name="T3" fmla="*/ 6 h 7"/>
              <a:gd name="T4" fmla="*/ 23 w 44"/>
              <a:gd name="T5" fmla="*/ 4 h 7"/>
              <a:gd name="T6" fmla="*/ 34 w 44"/>
              <a:gd name="T7" fmla="*/ 3 h 7"/>
              <a:gd name="T8" fmla="*/ 44 w 44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4" h="7">
                <a:moveTo>
                  <a:pt x="0" y="7"/>
                </a:moveTo>
                <a:lnTo>
                  <a:pt x="11" y="6"/>
                </a:lnTo>
                <a:lnTo>
                  <a:pt x="23" y="4"/>
                </a:lnTo>
                <a:lnTo>
                  <a:pt x="34" y="3"/>
                </a:lnTo>
                <a:lnTo>
                  <a:pt x="4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80" name="Line 2356">
            <a:extLst>
              <a:ext uri="{FF2B5EF4-FFF2-40B4-BE49-F238E27FC236}">
                <a16:creationId xmlns:a16="http://schemas.microsoft.com/office/drawing/2014/main" id="{00000000-0008-0000-0000-000034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05" y="8484"/>
            <a:ext cx="3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1" name="Line 2357">
            <a:extLst>
              <a:ext uri="{FF2B5EF4-FFF2-40B4-BE49-F238E27FC236}">
                <a16:creationId xmlns:a16="http://schemas.microsoft.com/office/drawing/2014/main" id="{00000000-0008-0000-0000-000035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19" y="8418"/>
            <a:ext cx="4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2" name="Line 2358">
            <a:extLst>
              <a:ext uri="{FF2B5EF4-FFF2-40B4-BE49-F238E27FC236}">
                <a16:creationId xmlns:a16="http://schemas.microsoft.com/office/drawing/2014/main" id="{00000000-0008-0000-0000-000036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57" y="8381"/>
            <a:ext cx="49" cy="2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3" name="Line 2359">
            <a:extLst>
              <a:ext uri="{FF2B5EF4-FFF2-40B4-BE49-F238E27FC236}">
                <a16:creationId xmlns:a16="http://schemas.microsoft.com/office/drawing/2014/main" id="{00000000-0008-0000-0000-000037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247" y="83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4" name="Line 2360">
            <a:extLst>
              <a:ext uri="{FF2B5EF4-FFF2-40B4-BE49-F238E27FC236}">
                <a16:creationId xmlns:a16="http://schemas.microsoft.com/office/drawing/2014/main" id="{00000000-0008-0000-0000-000038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16" y="8308"/>
            <a:ext cx="131" cy="7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5" name="Line 2361">
            <a:extLst>
              <a:ext uri="{FF2B5EF4-FFF2-40B4-BE49-F238E27FC236}">
                <a16:creationId xmlns:a16="http://schemas.microsoft.com/office/drawing/2014/main" id="{00000000-0008-0000-0000-000039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048" y="8384"/>
            <a:ext cx="68" cy="3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6" name="Line 2362">
            <a:extLst>
              <a:ext uri="{FF2B5EF4-FFF2-40B4-BE49-F238E27FC236}">
                <a16:creationId xmlns:a16="http://schemas.microsoft.com/office/drawing/2014/main" id="{00000000-0008-0000-0000-00003A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024" y="8422"/>
            <a:ext cx="24" cy="1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7" name="Freeform 2363">
            <a:extLst>
              <a:ext uri="{FF2B5EF4-FFF2-40B4-BE49-F238E27FC236}">
                <a16:creationId xmlns:a16="http://schemas.microsoft.com/office/drawing/2014/main" id="{00000000-0008-0000-0000-00003B0D0000}"/>
              </a:ext>
            </a:extLst>
          </xdr:cNvPr>
          <xdr:cNvSpPr>
            <a:spLocks/>
          </xdr:cNvSpPr>
        </xdr:nvSpPr>
        <xdr:spPr bwMode="auto">
          <a:xfrm>
            <a:off x="7248" y="8307"/>
            <a:ext cx="1" cy="1"/>
          </a:xfrm>
          <a:custGeom>
            <a:avLst/>
            <a:gdLst>
              <a:gd name="T0" fmla="*/ 1 w 1"/>
              <a:gd name="T1" fmla="*/ 0 h 1"/>
              <a:gd name="T2" fmla="*/ 0 w 1"/>
              <a:gd name="T3" fmla="*/ 0 h 1"/>
              <a:gd name="T4" fmla="*/ 0 w 1"/>
              <a:gd name="T5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1">
                <a:moveTo>
                  <a:pt x="1" y="0"/>
                </a:moveTo>
                <a:lnTo>
                  <a:pt x="0" y="0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88" name="Line 2364">
            <a:extLst>
              <a:ext uri="{FF2B5EF4-FFF2-40B4-BE49-F238E27FC236}">
                <a16:creationId xmlns:a16="http://schemas.microsoft.com/office/drawing/2014/main" id="{00000000-0008-0000-0000-00003C0D0000}"/>
              </a:ext>
            </a:extLst>
          </xdr:cNvPr>
          <xdr:cNvSpPr>
            <a:spLocks noChangeShapeType="1"/>
          </xdr:cNvSpPr>
        </xdr:nvSpPr>
        <xdr:spPr bwMode="auto">
          <a:xfrm>
            <a:off x="7159" y="836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89" name="Freeform 2365">
            <a:extLst>
              <a:ext uri="{FF2B5EF4-FFF2-40B4-BE49-F238E27FC236}">
                <a16:creationId xmlns:a16="http://schemas.microsoft.com/office/drawing/2014/main" id="{00000000-0008-0000-0000-00003D0D0000}"/>
              </a:ext>
            </a:extLst>
          </xdr:cNvPr>
          <xdr:cNvSpPr>
            <a:spLocks/>
          </xdr:cNvSpPr>
        </xdr:nvSpPr>
        <xdr:spPr bwMode="auto">
          <a:xfrm>
            <a:off x="7160" y="8357"/>
            <a:ext cx="96" cy="35"/>
          </a:xfrm>
          <a:custGeom>
            <a:avLst/>
            <a:gdLst>
              <a:gd name="T0" fmla="*/ 0 w 288"/>
              <a:gd name="T1" fmla="*/ 29 h 103"/>
              <a:gd name="T2" fmla="*/ 7 w 288"/>
              <a:gd name="T3" fmla="*/ 24 h 103"/>
              <a:gd name="T4" fmla="*/ 15 w 288"/>
              <a:gd name="T5" fmla="*/ 20 h 103"/>
              <a:gd name="T6" fmla="*/ 25 w 288"/>
              <a:gd name="T7" fmla="*/ 16 h 103"/>
              <a:gd name="T8" fmla="*/ 35 w 288"/>
              <a:gd name="T9" fmla="*/ 13 h 103"/>
              <a:gd name="T10" fmla="*/ 47 w 288"/>
              <a:gd name="T11" fmla="*/ 10 h 103"/>
              <a:gd name="T12" fmla="*/ 57 w 288"/>
              <a:gd name="T13" fmla="*/ 7 h 103"/>
              <a:gd name="T14" fmla="*/ 68 w 288"/>
              <a:gd name="T15" fmla="*/ 4 h 103"/>
              <a:gd name="T16" fmla="*/ 80 w 288"/>
              <a:gd name="T17" fmla="*/ 3 h 103"/>
              <a:gd name="T18" fmla="*/ 91 w 288"/>
              <a:gd name="T19" fmla="*/ 2 h 103"/>
              <a:gd name="T20" fmla="*/ 102 w 288"/>
              <a:gd name="T21" fmla="*/ 0 h 103"/>
              <a:gd name="T22" fmla="*/ 115 w 288"/>
              <a:gd name="T23" fmla="*/ 0 h 103"/>
              <a:gd name="T24" fmla="*/ 127 w 288"/>
              <a:gd name="T25" fmla="*/ 0 h 103"/>
              <a:gd name="T26" fmla="*/ 138 w 288"/>
              <a:gd name="T27" fmla="*/ 2 h 103"/>
              <a:gd name="T28" fmla="*/ 150 w 288"/>
              <a:gd name="T29" fmla="*/ 3 h 103"/>
              <a:gd name="T30" fmla="*/ 161 w 288"/>
              <a:gd name="T31" fmla="*/ 4 h 103"/>
              <a:gd name="T32" fmla="*/ 172 w 288"/>
              <a:gd name="T33" fmla="*/ 6 h 103"/>
              <a:gd name="T34" fmla="*/ 184 w 288"/>
              <a:gd name="T35" fmla="*/ 9 h 103"/>
              <a:gd name="T36" fmla="*/ 194 w 288"/>
              <a:gd name="T37" fmla="*/ 12 h 103"/>
              <a:gd name="T38" fmla="*/ 204 w 288"/>
              <a:gd name="T39" fmla="*/ 14 h 103"/>
              <a:gd name="T40" fmla="*/ 214 w 288"/>
              <a:gd name="T41" fmla="*/ 19 h 103"/>
              <a:gd name="T42" fmla="*/ 224 w 288"/>
              <a:gd name="T43" fmla="*/ 23 h 103"/>
              <a:gd name="T44" fmla="*/ 232 w 288"/>
              <a:gd name="T45" fmla="*/ 27 h 103"/>
              <a:gd name="T46" fmla="*/ 241 w 288"/>
              <a:gd name="T47" fmla="*/ 33 h 103"/>
              <a:gd name="T48" fmla="*/ 250 w 288"/>
              <a:gd name="T49" fmla="*/ 37 h 103"/>
              <a:gd name="T50" fmla="*/ 257 w 288"/>
              <a:gd name="T51" fmla="*/ 43 h 103"/>
              <a:gd name="T52" fmla="*/ 262 w 288"/>
              <a:gd name="T53" fmla="*/ 49 h 103"/>
              <a:gd name="T54" fmla="*/ 269 w 288"/>
              <a:gd name="T55" fmla="*/ 56 h 103"/>
              <a:gd name="T56" fmla="*/ 274 w 288"/>
              <a:gd name="T57" fmla="*/ 61 h 103"/>
              <a:gd name="T58" fmla="*/ 278 w 288"/>
              <a:gd name="T59" fmla="*/ 69 h 103"/>
              <a:gd name="T60" fmla="*/ 282 w 288"/>
              <a:gd name="T61" fmla="*/ 76 h 103"/>
              <a:gd name="T62" fmla="*/ 284 w 288"/>
              <a:gd name="T63" fmla="*/ 81 h 103"/>
              <a:gd name="T64" fmla="*/ 287 w 288"/>
              <a:gd name="T65" fmla="*/ 88 h 103"/>
              <a:gd name="T66" fmla="*/ 288 w 288"/>
              <a:gd name="T67" fmla="*/ 96 h 103"/>
              <a:gd name="T68" fmla="*/ 288 w 288"/>
              <a:gd name="T69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288" h="103">
                <a:moveTo>
                  <a:pt x="0" y="29"/>
                </a:moveTo>
                <a:lnTo>
                  <a:pt x="7" y="24"/>
                </a:lnTo>
                <a:lnTo>
                  <a:pt x="15" y="20"/>
                </a:lnTo>
                <a:lnTo>
                  <a:pt x="25" y="16"/>
                </a:lnTo>
                <a:lnTo>
                  <a:pt x="35" y="13"/>
                </a:lnTo>
                <a:lnTo>
                  <a:pt x="47" y="10"/>
                </a:lnTo>
                <a:lnTo>
                  <a:pt x="57" y="7"/>
                </a:lnTo>
                <a:lnTo>
                  <a:pt x="68" y="4"/>
                </a:lnTo>
                <a:lnTo>
                  <a:pt x="80" y="3"/>
                </a:lnTo>
                <a:lnTo>
                  <a:pt x="91" y="2"/>
                </a:lnTo>
                <a:lnTo>
                  <a:pt x="102" y="0"/>
                </a:lnTo>
                <a:lnTo>
                  <a:pt x="115" y="0"/>
                </a:lnTo>
                <a:lnTo>
                  <a:pt x="127" y="0"/>
                </a:lnTo>
                <a:lnTo>
                  <a:pt x="138" y="2"/>
                </a:lnTo>
                <a:lnTo>
                  <a:pt x="150" y="3"/>
                </a:lnTo>
                <a:lnTo>
                  <a:pt x="161" y="4"/>
                </a:lnTo>
                <a:lnTo>
                  <a:pt x="172" y="6"/>
                </a:lnTo>
                <a:lnTo>
                  <a:pt x="184" y="9"/>
                </a:lnTo>
                <a:lnTo>
                  <a:pt x="194" y="12"/>
                </a:lnTo>
                <a:lnTo>
                  <a:pt x="204" y="14"/>
                </a:lnTo>
                <a:lnTo>
                  <a:pt x="214" y="19"/>
                </a:lnTo>
                <a:lnTo>
                  <a:pt x="224" y="23"/>
                </a:lnTo>
                <a:lnTo>
                  <a:pt x="232" y="27"/>
                </a:lnTo>
                <a:lnTo>
                  <a:pt x="241" y="33"/>
                </a:lnTo>
                <a:lnTo>
                  <a:pt x="250" y="37"/>
                </a:lnTo>
                <a:lnTo>
                  <a:pt x="257" y="43"/>
                </a:lnTo>
                <a:lnTo>
                  <a:pt x="262" y="49"/>
                </a:lnTo>
                <a:lnTo>
                  <a:pt x="269" y="56"/>
                </a:lnTo>
                <a:lnTo>
                  <a:pt x="274" y="61"/>
                </a:lnTo>
                <a:lnTo>
                  <a:pt x="278" y="69"/>
                </a:lnTo>
                <a:lnTo>
                  <a:pt x="282" y="76"/>
                </a:lnTo>
                <a:lnTo>
                  <a:pt x="284" y="81"/>
                </a:lnTo>
                <a:lnTo>
                  <a:pt x="287" y="88"/>
                </a:lnTo>
                <a:lnTo>
                  <a:pt x="288" y="96"/>
                </a:lnTo>
                <a:lnTo>
                  <a:pt x="288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90" name="Line 2366">
            <a:extLst>
              <a:ext uri="{FF2B5EF4-FFF2-40B4-BE49-F238E27FC236}">
                <a16:creationId xmlns:a16="http://schemas.microsoft.com/office/drawing/2014/main" id="{00000000-0008-0000-0000-00003E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45" y="8432"/>
            <a:ext cx="3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91" name="Line 2367">
            <a:extLst>
              <a:ext uri="{FF2B5EF4-FFF2-40B4-BE49-F238E27FC236}">
                <a16:creationId xmlns:a16="http://schemas.microsoft.com/office/drawing/2014/main" id="{00000000-0008-0000-0000-00003F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49" y="83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92" name="Line 2368">
            <a:extLst>
              <a:ext uri="{FF2B5EF4-FFF2-40B4-BE49-F238E27FC236}">
                <a16:creationId xmlns:a16="http://schemas.microsoft.com/office/drawing/2014/main" id="{00000000-0008-0000-0000-0000400D0000}"/>
              </a:ext>
            </a:extLst>
          </xdr:cNvPr>
          <xdr:cNvSpPr>
            <a:spLocks noChangeShapeType="1"/>
          </xdr:cNvSpPr>
        </xdr:nvSpPr>
        <xdr:spPr bwMode="auto">
          <a:xfrm>
            <a:off x="7250" y="83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93" name="Line 2369">
            <a:extLst>
              <a:ext uri="{FF2B5EF4-FFF2-40B4-BE49-F238E27FC236}">
                <a16:creationId xmlns:a16="http://schemas.microsoft.com/office/drawing/2014/main" id="{00000000-0008-0000-0000-000041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50" y="83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94" name="Freeform 2370">
            <a:extLst>
              <a:ext uri="{FF2B5EF4-FFF2-40B4-BE49-F238E27FC236}">
                <a16:creationId xmlns:a16="http://schemas.microsoft.com/office/drawing/2014/main" id="{00000000-0008-0000-0000-0000420D0000}"/>
              </a:ext>
            </a:extLst>
          </xdr:cNvPr>
          <xdr:cNvSpPr>
            <a:spLocks/>
          </xdr:cNvSpPr>
        </xdr:nvSpPr>
        <xdr:spPr bwMode="auto">
          <a:xfrm>
            <a:off x="7048" y="8423"/>
            <a:ext cx="94" cy="35"/>
          </a:xfrm>
          <a:custGeom>
            <a:avLst/>
            <a:gdLst>
              <a:gd name="T0" fmla="*/ 0 w 282"/>
              <a:gd name="T1" fmla="*/ 25 h 103"/>
              <a:gd name="T2" fmla="*/ 10 w 282"/>
              <a:gd name="T3" fmla="*/ 20 h 103"/>
              <a:gd name="T4" fmla="*/ 20 w 282"/>
              <a:gd name="T5" fmla="*/ 16 h 103"/>
              <a:gd name="T6" fmla="*/ 30 w 282"/>
              <a:gd name="T7" fmla="*/ 13 h 103"/>
              <a:gd name="T8" fmla="*/ 40 w 282"/>
              <a:gd name="T9" fmla="*/ 9 h 103"/>
              <a:gd name="T10" fmla="*/ 51 w 282"/>
              <a:gd name="T11" fmla="*/ 6 h 103"/>
              <a:gd name="T12" fmla="*/ 63 w 282"/>
              <a:gd name="T13" fmla="*/ 5 h 103"/>
              <a:gd name="T14" fmla="*/ 74 w 282"/>
              <a:gd name="T15" fmla="*/ 3 h 103"/>
              <a:gd name="T16" fmla="*/ 86 w 282"/>
              <a:gd name="T17" fmla="*/ 2 h 103"/>
              <a:gd name="T18" fmla="*/ 97 w 282"/>
              <a:gd name="T19" fmla="*/ 0 h 103"/>
              <a:gd name="T20" fmla="*/ 108 w 282"/>
              <a:gd name="T21" fmla="*/ 0 h 103"/>
              <a:gd name="T22" fmla="*/ 120 w 282"/>
              <a:gd name="T23" fmla="*/ 0 h 103"/>
              <a:gd name="T24" fmla="*/ 133 w 282"/>
              <a:gd name="T25" fmla="*/ 2 h 103"/>
              <a:gd name="T26" fmla="*/ 144 w 282"/>
              <a:gd name="T27" fmla="*/ 2 h 103"/>
              <a:gd name="T28" fmla="*/ 155 w 282"/>
              <a:gd name="T29" fmla="*/ 3 h 103"/>
              <a:gd name="T30" fmla="*/ 167 w 282"/>
              <a:gd name="T31" fmla="*/ 6 h 103"/>
              <a:gd name="T32" fmla="*/ 177 w 282"/>
              <a:gd name="T33" fmla="*/ 9 h 103"/>
              <a:gd name="T34" fmla="*/ 188 w 282"/>
              <a:gd name="T35" fmla="*/ 12 h 103"/>
              <a:gd name="T36" fmla="*/ 198 w 282"/>
              <a:gd name="T37" fmla="*/ 15 h 103"/>
              <a:gd name="T38" fmla="*/ 208 w 282"/>
              <a:gd name="T39" fmla="*/ 19 h 103"/>
              <a:gd name="T40" fmla="*/ 218 w 282"/>
              <a:gd name="T41" fmla="*/ 23 h 103"/>
              <a:gd name="T42" fmla="*/ 227 w 282"/>
              <a:gd name="T43" fmla="*/ 27 h 103"/>
              <a:gd name="T44" fmla="*/ 235 w 282"/>
              <a:gd name="T45" fmla="*/ 32 h 103"/>
              <a:gd name="T46" fmla="*/ 243 w 282"/>
              <a:gd name="T47" fmla="*/ 37 h 103"/>
              <a:gd name="T48" fmla="*/ 250 w 282"/>
              <a:gd name="T49" fmla="*/ 43 h 103"/>
              <a:gd name="T50" fmla="*/ 257 w 282"/>
              <a:gd name="T51" fmla="*/ 49 h 103"/>
              <a:gd name="T52" fmla="*/ 263 w 282"/>
              <a:gd name="T53" fmla="*/ 56 h 103"/>
              <a:gd name="T54" fmla="*/ 268 w 282"/>
              <a:gd name="T55" fmla="*/ 62 h 103"/>
              <a:gd name="T56" fmla="*/ 272 w 282"/>
              <a:gd name="T57" fmla="*/ 69 h 103"/>
              <a:gd name="T58" fmla="*/ 275 w 282"/>
              <a:gd name="T59" fmla="*/ 74 h 103"/>
              <a:gd name="T60" fmla="*/ 278 w 282"/>
              <a:gd name="T61" fmla="*/ 82 h 103"/>
              <a:gd name="T62" fmla="*/ 280 w 282"/>
              <a:gd name="T63" fmla="*/ 89 h 103"/>
              <a:gd name="T64" fmla="*/ 281 w 282"/>
              <a:gd name="T65" fmla="*/ 96 h 103"/>
              <a:gd name="T66" fmla="*/ 282 w 282"/>
              <a:gd name="T67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282" h="103">
                <a:moveTo>
                  <a:pt x="0" y="25"/>
                </a:moveTo>
                <a:lnTo>
                  <a:pt x="10" y="20"/>
                </a:lnTo>
                <a:lnTo>
                  <a:pt x="20" y="16"/>
                </a:lnTo>
                <a:lnTo>
                  <a:pt x="30" y="13"/>
                </a:lnTo>
                <a:lnTo>
                  <a:pt x="40" y="9"/>
                </a:lnTo>
                <a:lnTo>
                  <a:pt x="51" y="6"/>
                </a:lnTo>
                <a:lnTo>
                  <a:pt x="63" y="5"/>
                </a:lnTo>
                <a:lnTo>
                  <a:pt x="74" y="3"/>
                </a:lnTo>
                <a:lnTo>
                  <a:pt x="86" y="2"/>
                </a:lnTo>
                <a:lnTo>
                  <a:pt x="97" y="0"/>
                </a:lnTo>
                <a:lnTo>
                  <a:pt x="108" y="0"/>
                </a:lnTo>
                <a:lnTo>
                  <a:pt x="120" y="0"/>
                </a:lnTo>
                <a:lnTo>
                  <a:pt x="133" y="2"/>
                </a:lnTo>
                <a:lnTo>
                  <a:pt x="144" y="2"/>
                </a:lnTo>
                <a:lnTo>
                  <a:pt x="155" y="3"/>
                </a:lnTo>
                <a:lnTo>
                  <a:pt x="167" y="6"/>
                </a:lnTo>
                <a:lnTo>
                  <a:pt x="177" y="9"/>
                </a:lnTo>
                <a:lnTo>
                  <a:pt x="188" y="12"/>
                </a:lnTo>
                <a:lnTo>
                  <a:pt x="198" y="15"/>
                </a:lnTo>
                <a:lnTo>
                  <a:pt x="208" y="19"/>
                </a:lnTo>
                <a:lnTo>
                  <a:pt x="218" y="23"/>
                </a:lnTo>
                <a:lnTo>
                  <a:pt x="227" y="27"/>
                </a:lnTo>
                <a:lnTo>
                  <a:pt x="235" y="32"/>
                </a:lnTo>
                <a:lnTo>
                  <a:pt x="243" y="37"/>
                </a:lnTo>
                <a:lnTo>
                  <a:pt x="250" y="43"/>
                </a:lnTo>
                <a:lnTo>
                  <a:pt x="257" y="49"/>
                </a:lnTo>
                <a:lnTo>
                  <a:pt x="263" y="56"/>
                </a:lnTo>
                <a:lnTo>
                  <a:pt x="268" y="62"/>
                </a:lnTo>
                <a:lnTo>
                  <a:pt x="272" y="69"/>
                </a:lnTo>
                <a:lnTo>
                  <a:pt x="275" y="74"/>
                </a:lnTo>
                <a:lnTo>
                  <a:pt x="278" y="82"/>
                </a:lnTo>
                <a:lnTo>
                  <a:pt x="280" y="89"/>
                </a:lnTo>
                <a:lnTo>
                  <a:pt x="281" y="96"/>
                </a:lnTo>
                <a:lnTo>
                  <a:pt x="282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95" name="Freeform 2371">
            <a:extLst>
              <a:ext uri="{FF2B5EF4-FFF2-40B4-BE49-F238E27FC236}">
                <a16:creationId xmlns:a16="http://schemas.microsoft.com/office/drawing/2014/main" id="{00000000-0008-0000-0000-0000430D0000}"/>
              </a:ext>
            </a:extLst>
          </xdr:cNvPr>
          <xdr:cNvSpPr>
            <a:spLocks/>
          </xdr:cNvSpPr>
        </xdr:nvSpPr>
        <xdr:spPr bwMode="auto">
          <a:xfrm>
            <a:off x="8626" y="11825"/>
            <a:ext cx="16" cy="3"/>
          </a:xfrm>
          <a:custGeom>
            <a:avLst/>
            <a:gdLst>
              <a:gd name="T0" fmla="*/ 0 w 47"/>
              <a:gd name="T1" fmla="*/ 7 h 7"/>
              <a:gd name="T2" fmla="*/ 13 w 47"/>
              <a:gd name="T3" fmla="*/ 7 h 7"/>
              <a:gd name="T4" fmla="*/ 25 w 47"/>
              <a:gd name="T5" fmla="*/ 6 h 7"/>
              <a:gd name="T6" fmla="*/ 36 w 47"/>
              <a:gd name="T7" fmla="*/ 5 h 7"/>
              <a:gd name="T8" fmla="*/ 47 w 47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7">
                <a:moveTo>
                  <a:pt x="0" y="7"/>
                </a:moveTo>
                <a:lnTo>
                  <a:pt x="13" y="7"/>
                </a:lnTo>
                <a:lnTo>
                  <a:pt x="25" y="6"/>
                </a:lnTo>
                <a:lnTo>
                  <a:pt x="36" y="5"/>
                </a:lnTo>
                <a:lnTo>
                  <a:pt x="4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96" name="Line 2372">
            <a:extLst>
              <a:ext uri="{FF2B5EF4-FFF2-40B4-BE49-F238E27FC236}">
                <a16:creationId xmlns:a16="http://schemas.microsoft.com/office/drawing/2014/main" id="{00000000-0008-0000-0000-000044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3" y="8480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97" name="Line 2373">
            <a:extLst>
              <a:ext uri="{FF2B5EF4-FFF2-40B4-BE49-F238E27FC236}">
                <a16:creationId xmlns:a16="http://schemas.microsoft.com/office/drawing/2014/main" id="{00000000-0008-0000-0000-000045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2" y="848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398" name="Freeform 2374">
            <a:extLst>
              <a:ext uri="{FF2B5EF4-FFF2-40B4-BE49-F238E27FC236}">
                <a16:creationId xmlns:a16="http://schemas.microsoft.com/office/drawing/2014/main" id="{00000000-0008-0000-0000-0000460D0000}"/>
              </a:ext>
            </a:extLst>
          </xdr:cNvPr>
          <xdr:cNvSpPr>
            <a:spLocks/>
          </xdr:cNvSpPr>
        </xdr:nvSpPr>
        <xdr:spPr bwMode="auto">
          <a:xfrm>
            <a:off x="7135" y="8482"/>
            <a:ext cx="1" cy="1"/>
          </a:xfrm>
          <a:custGeom>
            <a:avLst/>
            <a:gdLst>
              <a:gd name="T0" fmla="*/ 3 w 3"/>
              <a:gd name="T1" fmla="*/ 0 h 2"/>
              <a:gd name="T2" fmla="*/ 3 w 3"/>
              <a:gd name="T3" fmla="*/ 2 h 2"/>
              <a:gd name="T4" fmla="*/ 2 w 3"/>
              <a:gd name="T5" fmla="*/ 2 h 2"/>
              <a:gd name="T6" fmla="*/ 0 w 3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2">
                <a:moveTo>
                  <a:pt x="3" y="0"/>
                </a:moveTo>
                <a:lnTo>
                  <a:pt x="3" y="2"/>
                </a:lnTo>
                <a:lnTo>
                  <a:pt x="2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399" name="Line 2375">
            <a:extLst>
              <a:ext uri="{FF2B5EF4-FFF2-40B4-BE49-F238E27FC236}">
                <a16:creationId xmlns:a16="http://schemas.microsoft.com/office/drawing/2014/main" id="{00000000-0008-0000-0000-000047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0" y="8482"/>
            <a:ext cx="2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00" name="Freeform 2376">
            <a:extLst>
              <a:ext uri="{FF2B5EF4-FFF2-40B4-BE49-F238E27FC236}">
                <a16:creationId xmlns:a16="http://schemas.microsoft.com/office/drawing/2014/main" id="{00000000-0008-0000-0000-0000480D0000}"/>
              </a:ext>
            </a:extLst>
          </xdr:cNvPr>
          <xdr:cNvSpPr>
            <a:spLocks/>
          </xdr:cNvSpPr>
        </xdr:nvSpPr>
        <xdr:spPr bwMode="auto">
          <a:xfrm>
            <a:off x="7241" y="8415"/>
            <a:ext cx="9" cy="7"/>
          </a:xfrm>
          <a:custGeom>
            <a:avLst/>
            <a:gdLst>
              <a:gd name="T0" fmla="*/ 0 w 26"/>
              <a:gd name="T1" fmla="*/ 19 h 19"/>
              <a:gd name="T2" fmla="*/ 15 w 26"/>
              <a:gd name="T3" fmla="*/ 10 h 19"/>
              <a:gd name="T4" fmla="*/ 26 w 26"/>
              <a:gd name="T5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6" h="19">
                <a:moveTo>
                  <a:pt x="0" y="19"/>
                </a:moveTo>
                <a:lnTo>
                  <a:pt x="15" y="10"/>
                </a:lnTo>
                <a:lnTo>
                  <a:pt x="2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01" name="Freeform 2377">
            <a:extLst>
              <a:ext uri="{FF2B5EF4-FFF2-40B4-BE49-F238E27FC236}">
                <a16:creationId xmlns:a16="http://schemas.microsoft.com/office/drawing/2014/main" id="{00000000-0008-0000-0000-0000490D0000}"/>
              </a:ext>
            </a:extLst>
          </xdr:cNvPr>
          <xdr:cNvSpPr>
            <a:spLocks/>
          </xdr:cNvSpPr>
        </xdr:nvSpPr>
        <xdr:spPr bwMode="auto">
          <a:xfrm>
            <a:off x="7125" y="8484"/>
            <a:ext cx="5" cy="3"/>
          </a:xfrm>
          <a:custGeom>
            <a:avLst/>
            <a:gdLst>
              <a:gd name="T0" fmla="*/ 0 w 16"/>
              <a:gd name="T1" fmla="*/ 10 h 10"/>
              <a:gd name="T2" fmla="*/ 6 w 16"/>
              <a:gd name="T3" fmla="*/ 6 h 10"/>
              <a:gd name="T4" fmla="*/ 12 w 16"/>
              <a:gd name="T5" fmla="*/ 3 h 10"/>
              <a:gd name="T6" fmla="*/ 16 w 16"/>
              <a:gd name="T7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6" y="6"/>
                </a:lnTo>
                <a:lnTo>
                  <a:pt x="12" y="3"/>
                </a:lnTo>
                <a:lnTo>
                  <a:pt x="1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02" name="Freeform 2378">
            <a:extLst>
              <a:ext uri="{FF2B5EF4-FFF2-40B4-BE49-F238E27FC236}">
                <a16:creationId xmlns:a16="http://schemas.microsoft.com/office/drawing/2014/main" id="{00000000-0008-0000-0000-00004A0D0000}"/>
              </a:ext>
            </a:extLst>
          </xdr:cNvPr>
          <xdr:cNvSpPr>
            <a:spLocks/>
          </xdr:cNvSpPr>
        </xdr:nvSpPr>
        <xdr:spPr bwMode="auto">
          <a:xfrm>
            <a:off x="7240" y="8414"/>
            <a:ext cx="9" cy="7"/>
          </a:xfrm>
          <a:custGeom>
            <a:avLst/>
            <a:gdLst>
              <a:gd name="T0" fmla="*/ 0 w 27"/>
              <a:gd name="T1" fmla="*/ 21 h 21"/>
              <a:gd name="T2" fmla="*/ 6 w 27"/>
              <a:gd name="T3" fmla="*/ 18 h 21"/>
              <a:gd name="T4" fmla="*/ 10 w 27"/>
              <a:gd name="T5" fmla="*/ 14 h 21"/>
              <a:gd name="T6" fmla="*/ 14 w 27"/>
              <a:gd name="T7" fmla="*/ 11 h 21"/>
              <a:gd name="T8" fmla="*/ 20 w 27"/>
              <a:gd name="T9" fmla="*/ 7 h 21"/>
              <a:gd name="T10" fmla="*/ 24 w 27"/>
              <a:gd name="T11" fmla="*/ 4 h 21"/>
              <a:gd name="T12" fmla="*/ 27 w 27"/>
              <a:gd name="T13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7" h="21">
                <a:moveTo>
                  <a:pt x="0" y="21"/>
                </a:moveTo>
                <a:lnTo>
                  <a:pt x="6" y="18"/>
                </a:lnTo>
                <a:lnTo>
                  <a:pt x="10" y="14"/>
                </a:lnTo>
                <a:lnTo>
                  <a:pt x="14" y="11"/>
                </a:lnTo>
                <a:lnTo>
                  <a:pt x="20" y="7"/>
                </a:lnTo>
                <a:lnTo>
                  <a:pt x="24" y="4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03" name="Line 2379">
            <a:extLst>
              <a:ext uri="{FF2B5EF4-FFF2-40B4-BE49-F238E27FC236}">
                <a16:creationId xmlns:a16="http://schemas.microsoft.com/office/drawing/2014/main" id="{00000000-0008-0000-0000-00004B0D0000}"/>
              </a:ext>
            </a:extLst>
          </xdr:cNvPr>
          <xdr:cNvSpPr>
            <a:spLocks noChangeShapeType="1"/>
          </xdr:cNvSpPr>
        </xdr:nvSpPr>
        <xdr:spPr bwMode="auto">
          <a:xfrm>
            <a:off x="7199" y="843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04" name="Line 2380">
            <a:extLst>
              <a:ext uri="{FF2B5EF4-FFF2-40B4-BE49-F238E27FC236}">
                <a16:creationId xmlns:a16="http://schemas.microsoft.com/office/drawing/2014/main" id="{00000000-0008-0000-0000-00004C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99" y="843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05" name="Freeform 2381">
            <a:extLst>
              <a:ext uri="{FF2B5EF4-FFF2-40B4-BE49-F238E27FC236}">
                <a16:creationId xmlns:a16="http://schemas.microsoft.com/office/drawing/2014/main" id="{00000000-0008-0000-0000-00004D0D0000}"/>
              </a:ext>
            </a:extLst>
          </xdr:cNvPr>
          <xdr:cNvSpPr>
            <a:spLocks/>
          </xdr:cNvSpPr>
        </xdr:nvSpPr>
        <xdr:spPr bwMode="auto">
          <a:xfrm>
            <a:off x="7126" y="8483"/>
            <a:ext cx="8" cy="5"/>
          </a:xfrm>
          <a:custGeom>
            <a:avLst/>
            <a:gdLst>
              <a:gd name="T0" fmla="*/ 0 w 23"/>
              <a:gd name="T1" fmla="*/ 15 h 15"/>
              <a:gd name="T2" fmla="*/ 9 w 23"/>
              <a:gd name="T3" fmla="*/ 9 h 15"/>
              <a:gd name="T4" fmla="*/ 23 w 23"/>
              <a:gd name="T5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3" h="15">
                <a:moveTo>
                  <a:pt x="0" y="15"/>
                </a:moveTo>
                <a:lnTo>
                  <a:pt x="9" y="9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06" name="Line 2382">
            <a:extLst>
              <a:ext uri="{FF2B5EF4-FFF2-40B4-BE49-F238E27FC236}">
                <a16:creationId xmlns:a16="http://schemas.microsoft.com/office/drawing/2014/main" id="{00000000-0008-0000-0000-00004E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24" y="8488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07" name="Line 2383">
            <a:extLst>
              <a:ext uri="{FF2B5EF4-FFF2-40B4-BE49-F238E27FC236}">
                <a16:creationId xmlns:a16="http://schemas.microsoft.com/office/drawing/2014/main" id="{00000000-0008-0000-0000-00004F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35" y="8422"/>
            <a:ext cx="6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08" name="Freeform 2384">
            <a:extLst>
              <a:ext uri="{FF2B5EF4-FFF2-40B4-BE49-F238E27FC236}">
                <a16:creationId xmlns:a16="http://schemas.microsoft.com/office/drawing/2014/main" id="{00000000-0008-0000-0000-0000500D0000}"/>
              </a:ext>
            </a:extLst>
          </xdr:cNvPr>
          <xdr:cNvSpPr>
            <a:spLocks/>
          </xdr:cNvSpPr>
        </xdr:nvSpPr>
        <xdr:spPr bwMode="auto">
          <a:xfrm>
            <a:off x="7197" y="8433"/>
            <a:ext cx="2" cy="1"/>
          </a:xfrm>
          <a:custGeom>
            <a:avLst/>
            <a:gdLst>
              <a:gd name="T0" fmla="*/ 4 w 4"/>
              <a:gd name="T1" fmla="*/ 0 h 1"/>
              <a:gd name="T2" fmla="*/ 3 w 4"/>
              <a:gd name="T3" fmla="*/ 0 h 1"/>
              <a:gd name="T4" fmla="*/ 1 w 4"/>
              <a:gd name="T5" fmla="*/ 1 h 1"/>
              <a:gd name="T6" fmla="*/ 0 w 4"/>
              <a:gd name="T7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1">
                <a:moveTo>
                  <a:pt x="4" y="0"/>
                </a:moveTo>
                <a:lnTo>
                  <a:pt x="3" y="0"/>
                </a:lnTo>
                <a:lnTo>
                  <a:pt x="1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09" name="Freeform 2385">
            <a:extLst>
              <a:ext uri="{FF2B5EF4-FFF2-40B4-BE49-F238E27FC236}">
                <a16:creationId xmlns:a16="http://schemas.microsoft.com/office/drawing/2014/main" id="{00000000-0008-0000-0000-0000510D0000}"/>
              </a:ext>
            </a:extLst>
          </xdr:cNvPr>
          <xdr:cNvSpPr>
            <a:spLocks/>
          </xdr:cNvSpPr>
        </xdr:nvSpPr>
        <xdr:spPr bwMode="auto">
          <a:xfrm>
            <a:off x="7232" y="8421"/>
            <a:ext cx="8" cy="4"/>
          </a:xfrm>
          <a:custGeom>
            <a:avLst/>
            <a:gdLst>
              <a:gd name="T0" fmla="*/ 0 w 24"/>
              <a:gd name="T1" fmla="*/ 12 h 12"/>
              <a:gd name="T2" fmla="*/ 7 w 24"/>
              <a:gd name="T3" fmla="*/ 9 h 12"/>
              <a:gd name="T4" fmla="*/ 13 w 24"/>
              <a:gd name="T5" fmla="*/ 6 h 12"/>
              <a:gd name="T6" fmla="*/ 18 w 24"/>
              <a:gd name="T7" fmla="*/ 3 h 12"/>
              <a:gd name="T8" fmla="*/ 24 w 24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2">
                <a:moveTo>
                  <a:pt x="0" y="12"/>
                </a:moveTo>
                <a:lnTo>
                  <a:pt x="7" y="9"/>
                </a:lnTo>
                <a:lnTo>
                  <a:pt x="13" y="6"/>
                </a:lnTo>
                <a:lnTo>
                  <a:pt x="18" y="3"/>
                </a:lnTo>
                <a:lnTo>
                  <a:pt x="2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0" name="Freeform 2386">
            <a:extLst>
              <a:ext uri="{FF2B5EF4-FFF2-40B4-BE49-F238E27FC236}">
                <a16:creationId xmlns:a16="http://schemas.microsoft.com/office/drawing/2014/main" id="{00000000-0008-0000-0000-0000520D0000}"/>
              </a:ext>
            </a:extLst>
          </xdr:cNvPr>
          <xdr:cNvSpPr>
            <a:spLocks/>
          </xdr:cNvSpPr>
        </xdr:nvSpPr>
        <xdr:spPr bwMode="auto">
          <a:xfrm>
            <a:off x="7117" y="8487"/>
            <a:ext cx="8" cy="4"/>
          </a:xfrm>
          <a:custGeom>
            <a:avLst/>
            <a:gdLst>
              <a:gd name="T0" fmla="*/ 0 w 23"/>
              <a:gd name="T1" fmla="*/ 12 h 12"/>
              <a:gd name="T2" fmla="*/ 6 w 23"/>
              <a:gd name="T3" fmla="*/ 9 h 12"/>
              <a:gd name="T4" fmla="*/ 12 w 23"/>
              <a:gd name="T5" fmla="*/ 6 h 12"/>
              <a:gd name="T6" fmla="*/ 19 w 23"/>
              <a:gd name="T7" fmla="*/ 3 h 12"/>
              <a:gd name="T8" fmla="*/ 23 w 23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2">
                <a:moveTo>
                  <a:pt x="0" y="12"/>
                </a:moveTo>
                <a:lnTo>
                  <a:pt x="6" y="9"/>
                </a:lnTo>
                <a:lnTo>
                  <a:pt x="12" y="6"/>
                </a:lnTo>
                <a:lnTo>
                  <a:pt x="19" y="3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1" name="Line 2387">
            <a:extLst>
              <a:ext uri="{FF2B5EF4-FFF2-40B4-BE49-F238E27FC236}">
                <a16:creationId xmlns:a16="http://schemas.microsoft.com/office/drawing/2014/main" id="{00000000-0008-0000-0000-000053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30" y="8424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12" name="Freeform 2388">
            <a:extLst>
              <a:ext uri="{FF2B5EF4-FFF2-40B4-BE49-F238E27FC236}">
                <a16:creationId xmlns:a16="http://schemas.microsoft.com/office/drawing/2014/main" id="{00000000-0008-0000-0000-0000540D0000}"/>
              </a:ext>
            </a:extLst>
          </xdr:cNvPr>
          <xdr:cNvSpPr>
            <a:spLocks/>
          </xdr:cNvSpPr>
        </xdr:nvSpPr>
        <xdr:spPr bwMode="auto">
          <a:xfrm>
            <a:off x="7227" y="8425"/>
            <a:ext cx="5" cy="1"/>
          </a:xfrm>
          <a:custGeom>
            <a:avLst/>
            <a:gdLst>
              <a:gd name="T0" fmla="*/ 0 w 13"/>
              <a:gd name="T1" fmla="*/ 4 h 4"/>
              <a:gd name="T2" fmla="*/ 7 w 13"/>
              <a:gd name="T3" fmla="*/ 1 h 4"/>
              <a:gd name="T4" fmla="*/ 13 w 13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4"/>
                </a:moveTo>
                <a:lnTo>
                  <a:pt x="7" y="1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3" name="Freeform 2389">
            <a:extLst>
              <a:ext uri="{FF2B5EF4-FFF2-40B4-BE49-F238E27FC236}">
                <a16:creationId xmlns:a16="http://schemas.microsoft.com/office/drawing/2014/main" id="{00000000-0008-0000-0000-0000550D0000}"/>
              </a:ext>
            </a:extLst>
          </xdr:cNvPr>
          <xdr:cNvSpPr>
            <a:spLocks/>
          </xdr:cNvSpPr>
        </xdr:nvSpPr>
        <xdr:spPr bwMode="auto">
          <a:xfrm>
            <a:off x="7113" y="8491"/>
            <a:ext cx="4" cy="1"/>
          </a:xfrm>
          <a:custGeom>
            <a:avLst/>
            <a:gdLst>
              <a:gd name="T0" fmla="*/ 0 w 13"/>
              <a:gd name="T1" fmla="*/ 4 h 4"/>
              <a:gd name="T2" fmla="*/ 6 w 13"/>
              <a:gd name="T3" fmla="*/ 1 h 4"/>
              <a:gd name="T4" fmla="*/ 13 w 13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4"/>
                </a:moveTo>
                <a:lnTo>
                  <a:pt x="6" y="1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4" name="Freeform 2390">
            <a:extLst>
              <a:ext uri="{FF2B5EF4-FFF2-40B4-BE49-F238E27FC236}">
                <a16:creationId xmlns:a16="http://schemas.microsoft.com/office/drawing/2014/main" id="{00000000-0008-0000-0000-0000560D0000}"/>
              </a:ext>
            </a:extLst>
          </xdr:cNvPr>
          <xdr:cNvSpPr>
            <a:spLocks/>
          </xdr:cNvSpPr>
        </xdr:nvSpPr>
        <xdr:spPr bwMode="auto">
          <a:xfrm>
            <a:off x="7012" y="8436"/>
            <a:ext cx="12" cy="6"/>
          </a:xfrm>
          <a:custGeom>
            <a:avLst/>
            <a:gdLst>
              <a:gd name="T0" fmla="*/ 0 w 36"/>
              <a:gd name="T1" fmla="*/ 17 h 17"/>
              <a:gd name="T2" fmla="*/ 3 w 36"/>
              <a:gd name="T3" fmla="*/ 15 h 17"/>
              <a:gd name="T4" fmla="*/ 14 w 36"/>
              <a:gd name="T5" fmla="*/ 11 h 17"/>
              <a:gd name="T6" fmla="*/ 26 w 36"/>
              <a:gd name="T7" fmla="*/ 5 h 17"/>
              <a:gd name="T8" fmla="*/ 36 w 36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6" h="17">
                <a:moveTo>
                  <a:pt x="0" y="17"/>
                </a:moveTo>
                <a:lnTo>
                  <a:pt x="3" y="15"/>
                </a:lnTo>
                <a:lnTo>
                  <a:pt x="14" y="11"/>
                </a:lnTo>
                <a:lnTo>
                  <a:pt x="26" y="5"/>
                </a:lnTo>
                <a:lnTo>
                  <a:pt x="3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5" name="Freeform 2391">
            <a:extLst>
              <a:ext uri="{FF2B5EF4-FFF2-40B4-BE49-F238E27FC236}">
                <a16:creationId xmlns:a16="http://schemas.microsoft.com/office/drawing/2014/main" id="{00000000-0008-0000-0000-0000570D0000}"/>
              </a:ext>
            </a:extLst>
          </xdr:cNvPr>
          <xdr:cNvSpPr>
            <a:spLocks/>
          </xdr:cNvSpPr>
        </xdr:nvSpPr>
        <xdr:spPr bwMode="auto">
          <a:xfrm>
            <a:off x="8811" y="11646"/>
            <a:ext cx="2" cy="1"/>
          </a:xfrm>
          <a:custGeom>
            <a:avLst/>
            <a:gdLst>
              <a:gd name="T0" fmla="*/ 0 w 6"/>
              <a:gd name="T1" fmla="*/ 1 h 1"/>
              <a:gd name="T2" fmla="*/ 2 w 6"/>
              <a:gd name="T3" fmla="*/ 1 h 1"/>
              <a:gd name="T4" fmla="*/ 3 w 6"/>
              <a:gd name="T5" fmla="*/ 1 h 1"/>
              <a:gd name="T6" fmla="*/ 5 w 6"/>
              <a:gd name="T7" fmla="*/ 0 h 1"/>
              <a:gd name="T8" fmla="*/ 6 w 6"/>
              <a:gd name="T9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" h="1">
                <a:moveTo>
                  <a:pt x="0" y="1"/>
                </a:moveTo>
                <a:lnTo>
                  <a:pt x="2" y="1"/>
                </a:lnTo>
                <a:lnTo>
                  <a:pt x="3" y="1"/>
                </a:lnTo>
                <a:lnTo>
                  <a:pt x="5" y="0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6" name="Freeform 2392">
            <a:extLst>
              <a:ext uri="{FF2B5EF4-FFF2-40B4-BE49-F238E27FC236}">
                <a16:creationId xmlns:a16="http://schemas.microsoft.com/office/drawing/2014/main" id="{00000000-0008-0000-0000-0000580D0000}"/>
              </a:ext>
            </a:extLst>
          </xdr:cNvPr>
          <xdr:cNvSpPr>
            <a:spLocks/>
          </xdr:cNvSpPr>
        </xdr:nvSpPr>
        <xdr:spPr bwMode="auto">
          <a:xfrm>
            <a:off x="8808" y="11647"/>
            <a:ext cx="2" cy="1"/>
          </a:xfrm>
          <a:custGeom>
            <a:avLst/>
            <a:gdLst>
              <a:gd name="T0" fmla="*/ 6 w 6"/>
              <a:gd name="T1" fmla="*/ 0 h 2"/>
              <a:gd name="T2" fmla="*/ 4 w 6"/>
              <a:gd name="T3" fmla="*/ 0 h 2"/>
              <a:gd name="T4" fmla="*/ 3 w 6"/>
              <a:gd name="T5" fmla="*/ 0 h 2"/>
              <a:gd name="T6" fmla="*/ 1 w 6"/>
              <a:gd name="T7" fmla="*/ 0 h 2"/>
              <a:gd name="T8" fmla="*/ 0 w 6"/>
              <a:gd name="T9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" h="2">
                <a:moveTo>
                  <a:pt x="6" y="0"/>
                </a:moveTo>
                <a:lnTo>
                  <a:pt x="4" y="0"/>
                </a:lnTo>
                <a:lnTo>
                  <a:pt x="3" y="0"/>
                </a:lnTo>
                <a:lnTo>
                  <a:pt x="1" y="0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7" name="Freeform 2393">
            <a:extLst>
              <a:ext uri="{FF2B5EF4-FFF2-40B4-BE49-F238E27FC236}">
                <a16:creationId xmlns:a16="http://schemas.microsoft.com/office/drawing/2014/main" id="{00000000-0008-0000-0000-0000590D0000}"/>
              </a:ext>
            </a:extLst>
          </xdr:cNvPr>
          <xdr:cNvSpPr>
            <a:spLocks/>
          </xdr:cNvSpPr>
        </xdr:nvSpPr>
        <xdr:spPr bwMode="auto">
          <a:xfrm>
            <a:off x="8878" y="11608"/>
            <a:ext cx="2" cy="1"/>
          </a:xfrm>
          <a:custGeom>
            <a:avLst/>
            <a:gdLst>
              <a:gd name="T0" fmla="*/ 0 w 5"/>
              <a:gd name="T1" fmla="*/ 1 w 5"/>
              <a:gd name="T2" fmla="*/ 3 w 5"/>
              <a:gd name="T3" fmla="*/ 4 w 5"/>
              <a:gd name="T4" fmla="*/ 5 w 5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5">
                <a:moveTo>
                  <a:pt x="0" y="0"/>
                </a:moveTo>
                <a:lnTo>
                  <a:pt x="1" y="0"/>
                </a:lnTo>
                <a:lnTo>
                  <a:pt x="3" y="0"/>
                </a:lnTo>
                <a:lnTo>
                  <a:pt x="4" y="0"/>
                </a:lnTo>
                <a:lnTo>
                  <a:pt x="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8" name="Freeform 2394">
            <a:extLst>
              <a:ext uri="{FF2B5EF4-FFF2-40B4-BE49-F238E27FC236}">
                <a16:creationId xmlns:a16="http://schemas.microsoft.com/office/drawing/2014/main" id="{00000000-0008-0000-0000-00005A0D0000}"/>
              </a:ext>
            </a:extLst>
          </xdr:cNvPr>
          <xdr:cNvSpPr>
            <a:spLocks/>
          </xdr:cNvSpPr>
        </xdr:nvSpPr>
        <xdr:spPr bwMode="auto">
          <a:xfrm>
            <a:off x="8876" y="11608"/>
            <a:ext cx="1" cy="1"/>
          </a:xfrm>
          <a:custGeom>
            <a:avLst/>
            <a:gdLst>
              <a:gd name="T0" fmla="*/ 4 w 4"/>
              <a:gd name="T1" fmla="*/ 0 h 2"/>
              <a:gd name="T2" fmla="*/ 2 w 4"/>
              <a:gd name="T3" fmla="*/ 0 h 2"/>
              <a:gd name="T4" fmla="*/ 1 w 4"/>
              <a:gd name="T5" fmla="*/ 2 h 2"/>
              <a:gd name="T6" fmla="*/ 0 w 4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2">
                <a:moveTo>
                  <a:pt x="4" y="0"/>
                </a:moveTo>
                <a:lnTo>
                  <a:pt x="2" y="0"/>
                </a:lnTo>
                <a:lnTo>
                  <a:pt x="1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19" name="Line 2395">
            <a:extLst>
              <a:ext uri="{FF2B5EF4-FFF2-40B4-BE49-F238E27FC236}">
                <a16:creationId xmlns:a16="http://schemas.microsoft.com/office/drawing/2014/main" id="{00000000-0008-0000-0000-00005B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10" y="1164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0" name="Line 2396">
            <a:extLst>
              <a:ext uri="{FF2B5EF4-FFF2-40B4-BE49-F238E27FC236}">
                <a16:creationId xmlns:a16="http://schemas.microsoft.com/office/drawing/2014/main" id="{00000000-0008-0000-0000-00005C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77" y="1160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1" name="Freeform 2397">
            <a:extLst>
              <a:ext uri="{FF2B5EF4-FFF2-40B4-BE49-F238E27FC236}">
                <a16:creationId xmlns:a16="http://schemas.microsoft.com/office/drawing/2014/main" id="{00000000-0008-0000-0000-00005D0D0000}"/>
              </a:ext>
            </a:extLst>
          </xdr:cNvPr>
          <xdr:cNvSpPr>
            <a:spLocks/>
          </xdr:cNvSpPr>
        </xdr:nvSpPr>
        <xdr:spPr bwMode="auto">
          <a:xfrm>
            <a:off x="8615" y="11826"/>
            <a:ext cx="11" cy="2"/>
          </a:xfrm>
          <a:custGeom>
            <a:avLst/>
            <a:gdLst>
              <a:gd name="T0" fmla="*/ 0 w 34"/>
              <a:gd name="T1" fmla="*/ 0 h 5"/>
              <a:gd name="T2" fmla="*/ 11 w 34"/>
              <a:gd name="T3" fmla="*/ 3 h 5"/>
              <a:gd name="T4" fmla="*/ 23 w 34"/>
              <a:gd name="T5" fmla="*/ 4 h 5"/>
              <a:gd name="T6" fmla="*/ 34 w 34"/>
              <a:gd name="T7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4" h="5">
                <a:moveTo>
                  <a:pt x="0" y="0"/>
                </a:moveTo>
                <a:lnTo>
                  <a:pt x="11" y="3"/>
                </a:lnTo>
                <a:lnTo>
                  <a:pt x="23" y="4"/>
                </a:lnTo>
                <a:lnTo>
                  <a:pt x="34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22" name="Line 2398">
            <a:extLst>
              <a:ext uri="{FF2B5EF4-FFF2-40B4-BE49-F238E27FC236}">
                <a16:creationId xmlns:a16="http://schemas.microsoft.com/office/drawing/2014/main" id="{00000000-0008-0000-0000-00005E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71" y="84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3" name="Line 2399">
            <a:extLst>
              <a:ext uri="{FF2B5EF4-FFF2-40B4-BE49-F238E27FC236}">
                <a16:creationId xmlns:a16="http://schemas.microsoft.com/office/drawing/2014/main" id="{00000000-0008-0000-0000-00005F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7" y="847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4" name="Line 2400">
            <a:extLst>
              <a:ext uri="{FF2B5EF4-FFF2-40B4-BE49-F238E27FC236}">
                <a16:creationId xmlns:a16="http://schemas.microsoft.com/office/drawing/2014/main" id="{00000000-0008-0000-0000-0000600D0000}"/>
              </a:ext>
            </a:extLst>
          </xdr:cNvPr>
          <xdr:cNvSpPr>
            <a:spLocks noChangeShapeType="1"/>
          </xdr:cNvSpPr>
        </xdr:nvSpPr>
        <xdr:spPr bwMode="auto">
          <a:xfrm>
            <a:off x="7091" y="864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5" name="Freeform 2401">
            <a:extLst>
              <a:ext uri="{FF2B5EF4-FFF2-40B4-BE49-F238E27FC236}">
                <a16:creationId xmlns:a16="http://schemas.microsoft.com/office/drawing/2014/main" id="{00000000-0008-0000-0000-0000610D0000}"/>
              </a:ext>
            </a:extLst>
          </xdr:cNvPr>
          <xdr:cNvSpPr>
            <a:spLocks/>
          </xdr:cNvSpPr>
        </xdr:nvSpPr>
        <xdr:spPr bwMode="auto">
          <a:xfrm>
            <a:off x="7138" y="8479"/>
            <a:ext cx="1" cy="1"/>
          </a:xfrm>
          <a:custGeom>
            <a:avLst/>
            <a:gdLst>
              <a:gd name="T0" fmla="*/ 0 w 4"/>
              <a:gd name="T1" fmla="*/ 5 h 5"/>
              <a:gd name="T2" fmla="*/ 2 w 4"/>
              <a:gd name="T3" fmla="*/ 3 h 5"/>
              <a:gd name="T4" fmla="*/ 4 w 4"/>
              <a:gd name="T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5">
                <a:moveTo>
                  <a:pt x="0" y="5"/>
                </a:moveTo>
                <a:lnTo>
                  <a:pt x="2" y="3"/>
                </a:lnTo>
                <a:lnTo>
                  <a:pt x="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26" name="Line 2402">
            <a:extLst>
              <a:ext uri="{FF2B5EF4-FFF2-40B4-BE49-F238E27FC236}">
                <a16:creationId xmlns:a16="http://schemas.microsoft.com/office/drawing/2014/main" id="{00000000-0008-0000-0000-000062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7" y="848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27" name="Freeform 2403">
            <a:extLst>
              <a:ext uri="{FF2B5EF4-FFF2-40B4-BE49-F238E27FC236}">
                <a16:creationId xmlns:a16="http://schemas.microsoft.com/office/drawing/2014/main" id="{00000000-0008-0000-0000-0000630D0000}"/>
              </a:ext>
            </a:extLst>
          </xdr:cNvPr>
          <xdr:cNvSpPr>
            <a:spLocks/>
          </xdr:cNvSpPr>
        </xdr:nvSpPr>
        <xdr:spPr bwMode="auto">
          <a:xfrm>
            <a:off x="7250" y="8404"/>
            <a:ext cx="7" cy="11"/>
          </a:xfrm>
          <a:custGeom>
            <a:avLst/>
            <a:gdLst>
              <a:gd name="T0" fmla="*/ 0 w 23"/>
              <a:gd name="T1" fmla="*/ 34 h 34"/>
              <a:gd name="T2" fmla="*/ 10 w 23"/>
              <a:gd name="T3" fmla="*/ 23 h 34"/>
              <a:gd name="T4" fmla="*/ 17 w 23"/>
              <a:gd name="T5" fmla="*/ 11 h 34"/>
              <a:gd name="T6" fmla="*/ 23 w 23"/>
              <a:gd name="T7" fmla="*/ 0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3" h="34">
                <a:moveTo>
                  <a:pt x="0" y="34"/>
                </a:moveTo>
                <a:lnTo>
                  <a:pt x="10" y="23"/>
                </a:lnTo>
                <a:lnTo>
                  <a:pt x="17" y="11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28" name="Freeform 2404">
            <a:extLst>
              <a:ext uri="{FF2B5EF4-FFF2-40B4-BE49-F238E27FC236}">
                <a16:creationId xmlns:a16="http://schemas.microsoft.com/office/drawing/2014/main" id="{00000000-0008-0000-0000-0000640D0000}"/>
              </a:ext>
            </a:extLst>
          </xdr:cNvPr>
          <xdr:cNvSpPr>
            <a:spLocks/>
          </xdr:cNvSpPr>
        </xdr:nvSpPr>
        <xdr:spPr bwMode="auto">
          <a:xfrm>
            <a:off x="7135" y="8477"/>
            <a:ext cx="2" cy="3"/>
          </a:xfrm>
          <a:custGeom>
            <a:avLst/>
            <a:gdLst>
              <a:gd name="T0" fmla="*/ 0 w 7"/>
              <a:gd name="T1" fmla="*/ 9 h 9"/>
              <a:gd name="T2" fmla="*/ 3 w 7"/>
              <a:gd name="T3" fmla="*/ 5 h 9"/>
              <a:gd name="T4" fmla="*/ 7 w 7"/>
              <a:gd name="T5" fmla="*/ 0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9">
                <a:moveTo>
                  <a:pt x="0" y="9"/>
                </a:moveTo>
                <a:lnTo>
                  <a:pt x="3" y="5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29" name="Freeform 2405">
            <a:extLst>
              <a:ext uri="{FF2B5EF4-FFF2-40B4-BE49-F238E27FC236}">
                <a16:creationId xmlns:a16="http://schemas.microsoft.com/office/drawing/2014/main" id="{00000000-0008-0000-0000-0000650D0000}"/>
              </a:ext>
            </a:extLst>
          </xdr:cNvPr>
          <xdr:cNvSpPr>
            <a:spLocks/>
          </xdr:cNvSpPr>
        </xdr:nvSpPr>
        <xdr:spPr bwMode="auto">
          <a:xfrm>
            <a:off x="7249" y="8398"/>
            <a:ext cx="7" cy="16"/>
          </a:xfrm>
          <a:custGeom>
            <a:avLst/>
            <a:gdLst>
              <a:gd name="T0" fmla="*/ 0 w 23"/>
              <a:gd name="T1" fmla="*/ 49 h 49"/>
              <a:gd name="T2" fmla="*/ 4 w 23"/>
              <a:gd name="T3" fmla="*/ 44 h 49"/>
              <a:gd name="T4" fmla="*/ 7 w 23"/>
              <a:gd name="T5" fmla="*/ 40 h 49"/>
              <a:gd name="T6" fmla="*/ 10 w 23"/>
              <a:gd name="T7" fmla="*/ 37 h 49"/>
              <a:gd name="T8" fmla="*/ 13 w 23"/>
              <a:gd name="T9" fmla="*/ 33 h 49"/>
              <a:gd name="T10" fmla="*/ 16 w 23"/>
              <a:gd name="T11" fmla="*/ 29 h 49"/>
              <a:gd name="T12" fmla="*/ 17 w 23"/>
              <a:gd name="T13" fmla="*/ 25 h 49"/>
              <a:gd name="T14" fmla="*/ 20 w 23"/>
              <a:gd name="T15" fmla="*/ 20 h 49"/>
              <a:gd name="T16" fmla="*/ 20 w 23"/>
              <a:gd name="T17" fmla="*/ 16 h 49"/>
              <a:gd name="T18" fmla="*/ 22 w 23"/>
              <a:gd name="T19" fmla="*/ 12 h 49"/>
              <a:gd name="T20" fmla="*/ 23 w 23"/>
              <a:gd name="T21" fmla="*/ 6 h 49"/>
              <a:gd name="T22" fmla="*/ 23 w 23"/>
              <a:gd name="T23" fmla="*/ 2 h 49"/>
              <a:gd name="T24" fmla="*/ 23 w 23"/>
              <a:gd name="T25" fmla="*/ 0 h 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23" h="49">
                <a:moveTo>
                  <a:pt x="0" y="49"/>
                </a:moveTo>
                <a:lnTo>
                  <a:pt x="4" y="44"/>
                </a:lnTo>
                <a:lnTo>
                  <a:pt x="7" y="40"/>
                </a:lnTo>
                <a:lnTo>
                  <a:pt x="10" y="37"/>
                </a:lnTo>
                <a:lnTo>
                  <a:pt x="13" y="33"/>
                </a:lnTo>
                <a:lnTo>
                  <a:pt x="16" y="29"/>
                </a:lnTo>
                <a:lnTo>
                  <a:pt x="17" y="25"/>
                </a:lnTo>
                <a:lnTo>
                  <a:pt x="20" y="20"/>
                </a:lnTo>
                <a:lnTo>
                  <a:pt x="20" y="16"/>
                </a:lnTo>
                <a:lnTo>
                  <a:pt x="22" y="12"/>
                </a:lnTo>
                <a:lnTo>
                  <a:pt x="23" y="6"/>
                </a:lnTo>
                <a:lnTo>
                  <a:pt x="23" y="2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30" name="Line 2406">
            <a:extLst>
              <a:ext uri="{FF2B5EF4-FFF2-40B4-BE49-F238E27FC236}">
                <a16:creationId xmlns:a16="http://schemas.microsoft.com/office/drawing/2014/main" id="{00000000-0008-0000-0000-000066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6" y="848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1" name="Line 2407">
            <a:extLst>
              <a:ext uri="{FF2B5EF4-FFF2-40B4-BE49-F238E27FC236}">
                <a16:creationId xmlns:a16="http://schemas.microsoft.com/office/drawing/2014/main" id="{00000000-0008-0000-0000-0000670D0000}"/>
              </a:ext>
            </a:extLst>
          </xdr:cNvPr>
          <xdr:cNvSpPr>
            <a:spLocks noChangeShapeType="1"/>
          </xdr:cNvSpPr>
        </xdr:nvSpPr>
        <xdr:spPr bwMode="auto">
          <a:xfrm>
            <a:off x="8611" y="11824"/>
            <a:ext cx="4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2" name="Line 2408">
            <a:extLst>
              <a:ext uri="{FF2B5EF4-FFF2-40B4-BE49-F238E27FC236}">
                <a16:creationId xmlns:a16="http://schemas.microsoft.com/office/drawing/2014/main" id="{00000000-0008-0000-0000-0000680D0000}"/>
              </a:ext>
            </a:extLst>
          </xdr:cNvPr>
          <xdr:cNvSpPr>
            <a:spLocks noChangeShapeType="1"/>
          </xdr:cNvSpPr>
        </xdr:nvSpPr>
        <xdr:spPr bwMode="auto">
          <a:xfrm>
            <a:off x="8611" y="119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3" name="Freeform 2409">
            <a:extLst>
              <a:ext uri="{FF2B5EF4-FFF2-40B4-BE49-F238E27FC236}">
                <a16:creationId xmlns:a16="http://schemas.microsoft.com/office/drawing/2014/main" id="{00000000-0008-0000-0000-0000690D0000}"/>
              </a:ext>
            </a:extLst>
          </xdr:cNvPr>
          <xdr:cNvSpPr>
            <a:spLocks/>
          </xdr:cNvSpPr>
        </xdr:nvSpPr>
        <xdr:spPr bwMode="auto">
          <a:xfrm>
            <a:off x="8335" y="11772"/>
            <a:ext cx="20" cy="9"/>
          </a:xfrm>
          <a:custGeom>
            <a:avLst/>
            <a:gdLst>
              <a:gd name="T0" fmla="*/ 61 w 61"/>
              <a:gd name="T1" fmla="*/ 25 h 25"/>
              <a:gd name="T2" fmla="*/ 55 w 61"/>
              <a:gd name="T3" fmla="*/ 22 h 25"/>
              <a:gd name="T4" fmla="*/ 48 w 61"/>
              <a:gd name="T5" fmla="*/ 20 h 25"/>
              <a:gd name="T6" fmla="*/ 41 w 61"/>
              <a:gd name="T7" fmla="*/ 17 h 25"/>
              <a:gd name="T8" fmla="*/ 34 w 61"/>
              <a:gd name="T9" fmla="*/ 14 h 25"/>
              <a:gd name="T10" fmla="*/ 28 w 61"/>
              <a:gd name="T11" fmla="*/ 12 h 25"/>
              <a:gd name="T12" fmla="*/ 21 w 61"/>
              <a:gd name="T13" fmla="*/ 10 h 25"/>
              <a:gd name="T14" fmla="*/ 15 w 61"/>
              <a:gd name="T15" fmla="*/ 7 h 25"/>
              <a:gd name="T16" fmla="*/ 10 w 61"/>
              <a:gd name="T17" fmla="*/ 5 h 25"/>
              <a:gd name="T18" fmla="*/ 4 w 61"/>
              <a:gd name="T19" fmla="*/ 3 h 25"/>
              <a:gd name="T20" fmla="*/ 0 w 61"/>
              <a:gd name="T21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61" h="25">
                <a:moveTo>
                  <a:pt x="61" y="25"/>
                </a:moveTo>
                <a:lnTo>
                  <a:pt x="55" y="22"/>
                </a:lnTo>
                <a:lnTo>
                  <a:pt x="48" y="20"/>
                </a:lnTo>
                <a:lnTo>
                  <a:pt x="41" y="17"/>
                </a:lnTo>
                <a:lnTo>
                  <a:pt x="34" y="14"/>
                </a:lnTo>
                <a:lnTo>
                  <a:pt x="28" y="12"/>
                </a:lnTo>
                <a:lnTo>
                  <a:pt x="21" y="10"/>
                </a:lnTo>
                <a:lnTo>
                  <a:pt x="15" y="7"/>
                </a:lnTo>
                <a:lnTo>
                  <a:pt x="10" y="5"/>
                </a:lnTo>
                <a:lnTo>
                  <a:pt x="4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34" name="Line 2410">
            <a:extLst>
              <a:ext uri="{FF2B5EF4-FFF2-40B4-BE49-F238E27FC236}">
                <a16:creationId xmlns:a16="http://schemas.microsoft.com/office/drawing/2014/main" id="{00000000-0008-0000-0000-00006A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41" y="8389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5" name="Line 2411">
            <a:extLst>
              <a:ext uri="{FF2B5EF4-FFF2-40B4-BE49-F238E27FC236}">
                <a16:creationId xmlns:a16="http://schemas.microsoft.com/office/drawing/2014/main" id="{00000000-0008-0000-0000-00006B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9" y="847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6" name="Freeform 2412">
            <a:extLst>
              <a:ext uri="{FF2B5EF4-FFF2-40B4-BE49-F238E27FC236}">
                <a16:creationId xmlns:a16="http://schemas.microsoft.com/office/drawing/2014/main" id="{00000000-0008-0000-0000-00006C0D0000}"/>
              </a:ext>
            </a:extLst>
          </xdr:cNvPr>
          <xdr:cNvSpPr>
            <a:spLocks/>
          </xdr:cNvSpPr>
        </xdr:nvSpPr>
        <xdr:spPr bwMode="auto">
          <a:xfrm>
            <a:off x="7140" y="8474"/>
            <a:ext cx="1" cy="2"/>
          </a:xfrm>
          <a:custGeom>
            <a:avLst/>
            <a:gdLst>
              <a:gd name="T0" fmla="*/ 3 w 3"/>
              <a:gd name="T1" fmla="*/ 0 h 6"/>
              <a:gd name="T2" fmla="*/ 1 w 3"/>
              <a:gd name="T3" fmla="*/ 2 h 6"/>
              <a:gd name="T4" fmla="*/ 1 w 3"/>
              <a:gd name="T5" fmla="*/ 3 h 6"/>
              <a:gd name="T6" fmla="*/ 1 w 3"/>
              <a:gd name="T7" fmla="*/ 5 h 6"/>
              <a:gd name="T8" fmla="*/ 0 w 3"/>
              <a:gd name="T9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1" y="2"/>
                </a:lnTo>
                <a:lnTo>
                  <a:pt x="1" y="3"/>
                </a:lnTo>
                <a:lnTo>
                  <a:pt x="1" y="5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37" name="Freeform 2413">
            <a:extLst>
              <a:ext uri="{FF2B5EF4-FFF2-40B4-BE49-F238E27FC236}">
                <a16:creationId xmlns:a16="http://schemas.microsoft.com/office/drawing/2014/main" id="{00000000-0008-0000-0000-00006D0D0000}"/>
              </a:ext>
            </a:extLst>
          </xdr:cNvPr>
          <xdr:cNvSpPr>
            <a:spLocks/>
          </xdr:cNvSpPr>
        </xdr:nvSpPr>
        <xdr:spPr bwMode="auto">
          <a:xfrm>
            <a:off x="7140" y="8393"/>
            <a:ext cx="2" cy="6"/>
          </a:xfrm>
          <a:custGeom>
            <a:avLst/>
            <a:gdLst>
              <a:gd name="T0" fmla="*/ 5 w 5"/>
              <a:gd name="T1" fmla="*/ 0 h 19"/>
              <a:gd name="T2" fmla="*/ 4 w 5"/>
              <a:gd name="T3" fmla="*/ 4 h 19"/>
              <a:gd name="T4" fmla="*/ 0 w 5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19">
                <a:moveTo>
                  <a:pt x="5" y="0"/>
                </a:moveTo>
                <a:lnTo>
                  <a:pt x="4" y="4"/>
                </a:lnTo>
                <a:lnTo>
                  <a:pt x="0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38" name="Line 2414">
            <a:extLst>
              <a:ext uri="{FF2B5EF4-FFF2-40B4-BE49-F238E27FC236}">
                <a16:creationId xmlns:a16="http://schemas.microsoft.com/office/drawing/2014/main" id="{00000000-0008-0000-0000-00006E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9" y="8473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39" name="Line 2415">
            <a:extLst>
              <a:ext uri="{FF2B5EF4-FFF2-40B4-BE49-F238E27FC236}">
                <a16:creationId xmlns:a16="http://schemas.microsoft.com/office/drawing/2014/main" id="{00000000-0008-0000-0000-00006F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39" y="847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40" name="Line 2416">
            <a:extLst>
              <a:ext uri="{FF2B5EF4-FFF2-40B4-BE49-F238E27FC236}">
                <a16:creationId xmlns:a16="http://schemas.microsoft.com/office/drawing/2014/main" id="{00000000-0008-0000-0000-000070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8" y="847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41" name="Freeform 2417">
            <a:extLst>
              <a:ext uri="{FF2B5EF4-FFF2-40B4-BE49-F238E27FC236}">
                <a16:creationId xmlns:a16="http://schemas.microsoft.com/office/drawing/2014/main" id="{00000000-0008-0000-0000-0000710D0000}"/>
              </a:ext>
            </a:extLst>
          </xdr:cNvPr>
          <xdr:cNvSpPr>
            <a:spLocks/>
          </xdr:cNvSpPr>
        </xdr:nvSpPr>
        <xdr:spPr bwMode="auto">
          <a:xfrm>
            <a:off x="8670" y="11680"/>
            <a:ext cx="59" cy="9"/>
          </a:xfrm>
          <a:custGeom>
            <a:avLst/>
            <a:gdLst>
              <a:gd name="T0" fmla="*/ 177 w 177"/>
              <a:gd name="T1" fmla="*/ 11 h 26"/>
              <a:gd name="T2" fmla="*/ 159 w 177"/>
              <a:gd name="T3" fmla="*/ 6 h 26"/>
              <a:gd name="T4" fmla="*/ 141 w 177"/>
              <a:gd name="T5" fmla="*/ 3 h 26"/>
              <a:gd name="T6" fmla="*/ 122 w 177"/>
              <a:gd name="T7" fmla="*/ 1 h 26"/>
              <a:gd name="T8" fmla="*/ 104 w 177"/>
              <a:gd name="T9" fmla="*/ 0 h 26"/>
              <a:gd name="T10" fmla="*/ 84 w 177"/>
              <a:gd name="T11" fmla="*/ 1 h 26"/>
              <a:gd name="T12" fmla="*/ 65 w 177"/>
              <a:gd name="T13" fmla="*/ 3 h 26"/>
              <a:gd name="T14" fmla="*/ 48 w 177"/>
              <a:gd name="T15" fmla="*/ 7 h 26"/>
              <a:gd name="T16" fmla="*/ 31 w 177"/>
              <a:gd name="T17" fmla="*/ 11 h 26"/>
              <a:gd name="T18" fmla="*/ 15 w 177"/>
              <a:gd name="T19" fmla="*/ 19 h 26"/>
              <a:gd name="T20" fmla="*/ 0 w 177"/>
              <a:gd name="T21" fmla="*/ 26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77" h="26">
                <a:moveTo>
                  <a:pt x="177" y="11"/>
                </a:moveTo>
                <a:lnTo>
                  <a:pt x="159" y="6"/>
                </a:lnTo>
                <a:lnTo>
                  <a:pt x="141" y="3"/>
                </a:lnTo>
                <a:lnTo>
                  <a:pt x="122" y="1"/>
                </a:lnTo>
                <a:lnTo>
                  <a:pt x="104" y="0"/>
                </a:lnTo>
                <a:lnTo>
                  <a:pt x="84" y="1"/>
                </a:lnTo>
                <a:lnTo>
                  <a:pt x="65" y="3"/>
                </a:lnTo>
                <a:lnTo>
                  <a:pt x="48" y="7"/>
                </a:lnTo>
                <a:lnTo>
                  <a:pt x="31" y="11"/>
                </a:lnTo>
                <a:lnTo>
                  <a:pt x="15" y="19"/>
                </a:lnTo>
                <a:lnTo>
                  <a:pt x="0" y="2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42" name="Freeform 2418">
            <a:extLst>
              <a:ext uri="{FF2B5EF4-FFF2-40B4-BE49-F238E27FC236}">
                <a16:creationId xmlns:a16="http://schemas.microsoft.com/office/drawing/2014/main" id="{00000000-0008-0000-0000-0000720D0000}"/>
              </a:ext>
            </a:extLst>
          </xdr:cNvPr>
          <xdr:cNvSpPr>
            <a:spLocks/>
          </xdr:cNvSpPr>
        </xdr:nvSpPr>
        <xdr:spPr bwMode="auto">
          <a:xfrm>
            <a:off x="8346" y="11687"/>
            <a:ext cx="275" cy="135"/>
          </a:xfrm>
          <a:custGeom>
            <a:avLst/>
            <a:gdLst>
              <a:gd name="T0" fmla="*/ 824 w 824"/>
              <a:gd name="T1" fmla="*/ 405 h 405"/>
              <a:gd name="T2" fmla="*/ 678 w 824"/>
              <a:gd name="T3" fmla="*/ 342 h 405"/>
              <a:gd name="T4" fmla="*/ 537 w 824"/>
              <a:gd name="T5" fmla="*/ 278 h 405"/>
              <a:gd name="T6" fmla="*/ 398 w 824"/>
              <a:gd name="T7" fmla="*/ 211 h 405"/>
              <a:gd name="T8" fmla="*/ 263 w 824"/>
              <a:gd name="T9" fmla="*/ 143 h 405"/>
              <a:gd name="T10" fmla="*/ 130 w 824"/>
              <a:gd name="T11" fmla="*/ 73 h 405"/>
              <a:gd name="T12" fmla="*/ 0 w 824"/>
              <a:gd name="T13" fmla="*/ 0 h 40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824" h="405">
                <a:moveTo>
                  <a:pt x="824" y="405"/>
                </a:moveTo>
                <a:lnTo>
                  <a:pt x="678" y="342"/>
                </a:lnTo>
                <a:lnTo>
                  <a:pt x="537" y="278"/>
                </a:lnTo>
                <a:lnTo>
                  <a:pt x="398" y="211"/>
                </a:lnTo>
                <a:lnTo>
                  <a:pt x="263" y="143"/>
                </a:lnTo>
                <a:lnTo>
                  <a:pt x="130" y="7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43" name="Freeform 2419">
            <a:extLst>
              <a:ext uri="{FF2B5EF4-FFF2-40B4-BE49-F238E27FC236}">
                <a16:creationId xmlns:a16="http://schemas.microsoft.com/office/drawing/2014/main" id="{00000000-0008-0000-0000-0000730D0000}"/>
              </a:ext>
            </a:extLst>
          </xdr:cNvPr>
          <xdr:cNvSpPr>
            <a:spLocks/>
          </xdr:cNvSpPr>
        </xdr:nvSpPr>
        <xdr:spPr bwMode="auto">
          <a:xfrm>
            <a:off x="8332" y="11692"/>
            <a:ext cx="27" cy="9"/>
          </a:xfrm>
          <a:custGeom>
            <a:avLst/>
            <a:gdLst>
              <a:gd name="T0" fmla="*/ 80 w 80"/>
              <a:gd name="T1" fmla="*/ 26 h 26"/>
              <a:gd name="T2" fmla="*/ 67 w 80"/>
              <a:gd name="T3" fmla="*/ 20 h 26"/>
              <a:gd name="T4" fmla="*/ 56 w 80"/>
              <a:gd name="T5" fmla="*/ 14 h 26"/>
              <a:gd name="T6" fmla="*/ 43 w 80"/>
              <a:gd name="T7" fmla="*/ 10 h 26"/>
              <a:gd name="T8" fmla="*/ 29 w 80"/>
              <a:gd name="T9" fmla="*/ 6 h 26"/>
              <a:gd name="T10" fmla="*/ 14 w 80"/>
              <a:gd name="T11" fmla="*/ 3 h 26"/>
              <a:gd name="T12" fmla="*/ 0 w 80"/>
              <a:gd name="T13" fmla="*/ 0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80" h="26">
                <a:moveTo>
                  <a:pt x="80" y="26"/>
                </a:moveTo>
                <a:lnTo>
                  <a:pt x="67" y="20"/>
                </a:lnTo>
                <a:lnTo>
                  <a:pt x="56" y="14"/>
                </a:lnTo>
                <a:lnTo>
                  <a:pt x="43" y="10"/>
                </a:lnTo>
                <a:lnTo>
                  <a:pt x="29" y="6"/>
                </a:lnTo>
                <a:lnTo>
                  <a:pt x="14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44" name="Freeform 2420">
            <a:extLst>
              <a:ext uri="{FF2B5EF4-FFF2-40B4-BE49-F238E27FC236}">
                <a16:creationId xmlns:a16="http://schemas.microsoft.com/office/drawing/2014/main" id="{00000000-0008-0000-0000-0000740D0000}"/>
              </a:ext>
            </a:extLst>
          </xdr:cNvPr>
          <xdr:cNvSpPr>
            <a:spLocks/>
          </xdr:cNvSpPr>
        </xdr:nvSpPr>
        <xdr:spPr bwMode="auto">
          <a:xfrm>
            <a:off x="8399" y="11805"/>
            <a:ext cx="212" cy="101"/>
          </a:xfrm>
          <a:custGeom>
            <a:avLst/>
            <a:gdLst>
              <a:gd name="T0" fmla="*/ 0 w 638"/>
              <a:gd name="T1" fmla="*/ 0 h 303"/>
              <a:gd name="T2" fmla="*/ 123 w 638"/>
              <a:gd name="T3" fmla="*/ 64 h 303"/>
              <a:gd name="T4" fmla="*/ 247 w 638"/>
              <a:gd name="T5" fmla="*/ 127 h 303"/>
              <a:gd name="T6" fmla="*/ 375 w 638"/>
              <a:gd name="T7" fmla="*/ 188 h 303"/>
              <a:gd name="T8" fmla="*/ 505 w 638"/>
              <a:gd name="T9" fmla="*/ 246 h 303"/>
              <a:gd name="T10" fmla="*/ 638 w 638"/>
              <a:gd name="T11" fmla="*/ 303 h 3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38" h="303">
                <a:moveTo>
                  <a:pt x="0" y="0"/>
                </a:moveTo>
                <a:lnTo>
                  <a:pt x="123" y="64"/>
                </a:lnTo>
                <a:lnTo>
                  <a:pt x="247" y="127"/>
                </a:lnTo>
                <a:lnTo>
                  <a:pt x="375" y="188"/>
                </a:lnTo>
                <a:lnTo>
                  <a:pt x="505" y="246"/>
                </a:lnTo>
                <a:lnTo>
                  <a:pt x="638" y="3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45" name="Freeform 2421">
            <a:extLst>
              <a:ext uri="{FF2B5EF4-FFF2-40B4-BE49-F238E27FC236}">
                <a16:creationId xmlns:a16="http://schemas.microsoft.com/office/drawing/2014/main" id="{00000000-0008-0000-0000-0000750D0000}"/>
              </a:ext>
            </a:extLst>
          </xdr:cNvPr>
          <xdr:cNvSpPr>
            <a:spLocks/>
          </xdr:cNvSpPr>
        </xdr:nvSpPr>
        <xdr:spPr bwMode="auto">
          <a:xfrm>
            <a:off x="8355" y="11781"/>
            <a:ext cx="44" cy="24"/>
          </a:xfrm>
          <a:custGeom>
            <a:avLst/>
            <a:gdLst>
              <a:gd name="T0" fmla="*/ 130 w 130"/>
              <a:gd name="T1" fmla="*/ 72 h 72"/>
              <a:gd name="T2" fmla="*/ 7 w 130"/>
              <a:gd name="T3" fmla="*/ 5 h 72"/>
              <a:gd name="T4" fmla="*/ 4 w 130"/>
              <a:gd name="T5" fmla="*/ 3 h 72"/>
              <a:gd name="T6" fmla="*/ 3 w 130"/>
              <a:gd name="T7" fmla="*/ 2 h 72"/>
              <a:gd name="T8" fmla="*/ 0 w 130"/>
              <a:gd name="T9" fmla="*/ 0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0" h="72">
                <a:moveTo>
                  <a:pt x="130" y="72"/>
                </a:moveTo>
                <a:lnTo>
                  <a:pt x="7" y="5"/>
                </a:lnTo>
                <a:lnTo>
                  <a:pt x="4" y="3"/>
                </a:lnTo>
                <a:lnTo>
                  <a:pt x="3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46" name="Line 2422">
            <a:extLst>
              <a:ext uri="{FF2B5EF4-FFF2-40B4-BE49-F238E27FC236}">
                <a16:creationId xmlns:a16="http://schemas.microsoft.com/office/drawing/2014/main" id="{00000000-0008-0000-0000-000076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0" y="11055"/>
            <a:ext cx="1242" cy="7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47" name="Freeform 2423">
            <a:extLst>
              <a:ext uri="{FF2B5EF4-FFF2-40B4-BE49-F238E27FC236}">
                <a16:creationId xmlns:a16="http://schemas.microsoft.com/office/drawing/2014/main" id="{00000000-0008-0000-0000-0000770D0000}"/>
              </a:ext>
            </a:extLst>
          </xdr:cNvPr>
          <xdr:cNvSpPr>
            <a:spLocks/>
          </xdr:cNvSpPr>
        </xdr:nvSpPr>
        <xdr:spPr bwMode="auto">
          <a:xfrm>
            <a:off x="6862" y="10897"/>
            <a:ext cx="215" cy="147"/>
          </a:xfrm>
          <a:custGeom>
            <a:avLst/>
            <a:gdLst>
              <a:gd name="T0" fmla="*/ 644 w 644"/>
              <a:gd name="T1" fmla="*/ 439 h 439"/>
              <a:gd name="T2" fmla="*/ 528 w 644"/>
              <a:gd name="T3" fmla="*/ 368 h 439"/>
              <a:gd name="T4" fmla="*/ 417 w 644"/>
              <a:gd name="T5" fmla="*/ 298 h 439"/>
              <a:gd name="T6" fmla="*/ 309 w 644"/>
              <a:gd name="T7" fmla="*/ 225 h 439"/>
              <a:gd name="T8" fmla="*/ 203 w 644"/>
              <a:gd name="T9" fmla="*/ 152 h 439"/>
              <a:gd name="T10" fmla="*/ 100 w 644"/>
              <a:gd name="T11" fmla="*/ 77 h 439"/>
              <a:gd name="T12" fmla="*/ 0 w 644"/>
              <a:gd name="T13" fmla="*/ 0 h 4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4" h="439">
                <a:moveTo>
                  <a:pt x="644" y="439"/>
                </a:moveTo>
                <a:lnTo>
                  <a:pt x="528" y="368"/>
                </a:lnTo>
                <a:lnTo>
                  <a:pt x="417" y="298"/>
                </a:lnTo>
                <a:lnTo>
                  <a:pt x="309" y="225"/>
                </a:lnTo>
                <a:lnTo>
                  <a:pt x="203" y="152"/>
                </a:lnTo>
                <a:lnTo>
                  <a:pt x="100" y="7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48" name="Freeform 2424">
            <a:extLst>
              <a:ext uri="{FF2B5EF4-FFF2-40B4-BE49-F238E27FC236}">
                <a16:creationId xmlns:a16="http://schemas.microsoft.com/office/drawing/2014/main" id="{00000000-0008-0000-0000-0000780D0000}"/>
              </a:ext>
            </a:extLst>
          </xdr:cNvPr>
          <xdr:cNvSpPr>
            <a:spLocks/>
          </xdr:cNvSpPr>
        </xdr:nvSpPr>
        <xdr:spPr bwMode="auto">
          <a:xfrm>
            <a:off x="7077" y="11044"/>
            <a:ext cx="2" cy="1"/>
          </a:xfrm>
          <a:custGeom>
            <a:avLst/>
            <a:gdLst>
              <a:gd name="T0" fmla="*/ 0 w 7"/>
              <a:gd name="T1" fmla="*/ 0 h 4"/>
              <a:gd name="T2" fmla="*/ 3 w 7"/>
              <a:gd name="T3" fmla="*/ 1 h 4"/>
              <a:gd name="T4" fmla="*/ 4 w 7"/>
              <a:gd name="T5" fmla="*/ 3 h 4"/>
              <a:gd name="T6" fmla="*/ 7 w 7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4">
                <a:moveTo>
                  <a:pt x="0" y="0"/>
                </a:moveTo>
                <a:lnTo>
                  <a:pt x="3" y="1"/>
                </a:lnTo>
                <a:lnTo>
                  <a:pt x="4" y="3"/>
                </a:lnTo>
                <a:lnTo>
                  <a:pt x="7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49" name="Freeform 2425">
            <a:extLst>
              <a:ext uri="{FF2B5EF4-FFF2-40B4-BE49-F238E27FC236}">
                <a16:creationId xmlns:a16="http://schemas.microsoft.com/office/drawing/2014/main" id="{00000000-0008-0000-0000-0000790D0000}"/>
              </a:ext>
            </a:extLst>
          </xdr:cNvPr>
          <xdr:cNvSpPr>
            <a:spLocks/>
          </xdr:cNvSpPr>
        </xdr:nvSpPr>
        <xdr:spPr bwMode="auto">
          <a:xfrm>
            <a:off x="7079" y="11045"/>
            <a:ext cx="11" cy="10"/>
          </a:xfrm>
          <a:custGeom>
            <a:avLst/>
            <a:gdLst>
              <a:gd name="T0" fmla="*/ 33 w 33"/>
              <a:gd name="T1" fmla="*/ 29 h 29"/>
              <a:gd name="T2" fmla="*/ 31 w 33"/>
              <a:gd name="T3" fmla="*/ 27 h 29"/>
              <a:gd name="T4" fmla="*/ 29 w 33"/>
              <a:gd name="T5" fmla="*/ 26 h 29"/>
              <a:gd name="T6" fmla="*/ 27 w 33"/>
              <a:gd name="T7" fmla="*/ 23 h 29"/>
              <a:gd name="T8" fmla="*/ 26 w 33"/>
              <a:gd name="T9" fmla="*/ 22 h 29"/>
              <a:gd name="T10" fmla="*/ 23 w 33"/>
              <a:gd name="T11" fmla="*/ 19 h 29"/>
              <a:gd name="T12" fmla="*/ 20 w 33"/>
              <a:gd name="T13" fmla="*/ 16 h 29"/>
              <a:gd name="T14" fmla="*/ 16 w 33"/>
              <a:gd name="T15" fmla="*/ 13 h 29"/>
              <a:gd name="T16" fmla="*/ 13 w 33"/>
              <a:gd name="T17" fmla="*/ 10 h 29"/>
              <a:gd name="T18" fmla="*/ 9 w 33"/>
              <a:gd name="T19" fmla="*/ 6 h 29"/>
              <a:gd name="T20" fmla="*/ 4 w 33"/>
              <a:gd name="T21" fmla="*/ 3 h 29"/>
              <a:gd name="T22" fmla="*/ 0 w 33"/>
              <a:gd name="T23" fmla="*/ 0 h 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</a:cxnLst>
            <a:rect l="0" t="0" r="r" b="b"/>
            <a:pathLst>
              <a:path w="33" h="29">
                <a:moveTo>
                  <a:pt x="33" y="29"/>
                </a:moveTo>
                <a:lnTo>
                  <a:pt x="31" y="27"/>
                </a:lnTo>
                <a:lnTo>
                  <a:pt x="29" y="26"/>
                </a:lnTo>
                <a:lnTo>
                  <a:pt x="27" y="23"/>
                </a:lnTo>
                <a:lnTo>
                  <a:pt x="26" y="22"/>
                </a:lnTo>
                <a:lnTo>
                  <a:pt x="23" y="19"/>
                </a:lnTo>
                <a:lnTo>
                  <a:pt x="20" y="16"/>
                </a:lnTo>
                <a:lnTo>
                  <a:pt x="16" y="13"/>
                </a:lnTo>
                <a:lnTo>
                  <a:pt x="13" y="10"/>
                </a:lnTo>
                <a:lnTo>
                  <a:pt x="9" y="6"/>
                </a:lnTo>
                <a:lnTo>
                  <a:pt x="4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50" name="Line 2426">
            <a:extLst>
              <a:ext uri="{FF2B5EF4-FFF2-40B4-BE49-F238E27FC236}">
                <a16:creationId xmlns:a16="http://schemas.microsoft.com/office/drawing/2014/main" id="{00000000-0008-0000-0000-00007A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862" y="1089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51" name="Freeform 2427">
            <a:extLst>
              <a:ext uri="{FF2B5EF4-FFF2-40B4-BE49-F238E27FC236}">
                <a16:creationId xmlns:a16="http://schemas.microsoft.com/office/drawing/2014/main" id="{00000000-0008-0000-0000-00007B0D0000}"/>
              </a:ext>
            </a:extLst>
          </xdr:cNvPr>
          <xdr:cNvSpPr>
            <a:spLocks/>
          </xdr:cNvSpPr>
        </xdr:nvSpPr>
        <xdr:spPr bwMode="auto">
          <a:xfrm>
            <a:off x="6857" y="10806"/>
            <a:ext cx="5" cy="10"/>
          </a:xfrm>
          <a:custGeom>
            <a:avLst/>
            <a:gdLst>
              <a:gd name="T0" fmla="*/ 17 w 17"/>
              <a:gd name="T1" fmla="*/ 30 h 30"/>
              <a:gd name="T2" fmla="*/ 10 w 17"/>
              <a:gd name="T3" fmla="*/ 24 h 30"/>
              <a:gd name="T4" fmla="*/ 6 w 17"/>
              <a:gd name="T5" fmla="*/ 17 h 30"/>
              <a:gd name="T6" fmla="*/ 3 w 17"/>
              <a:gd name="T7" fmla="*/ 11 h 30"/>
              <a:gd name="T8" fmla="*/ 0 w 17"/>
              <a:gd name="T9" fmla="*/ 4 h 30"/>
              <a:gd name="T10" fmla="*/ 0 w 17"/>
              <a:gd name="T11" fmla="*/ 0 h 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30">
                <a:moveTo>
                  <a:pt x="17" y="30"/>
                </a:moveTo>
                <a:lnTo>
                  <a:pt x="10" y="24"/>
                </a:lnTo>
                <a:lnTo>
                  <a:pt x="6" y="17"/>
                </a:lnTo>
                <a:lnTo>
                  <a:pt x="3" y="11"/>
                </a:lnTo>
                <a:lnTo>
                  <a:pt x="0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52" name="Freeform 2428">
            <a:extLst>
              <a:ext uri="{FF2B5EF4-FFF2-40B4-BE49-F238E27FC236}">
                <a16:creationId xmlns:a16="http://schemas.microsoft.com/office/drawing/2014/main" id="{00000000-0008-0000-0000-00007C0D0000}"/>
              </a:ext>
            </a:extLst>
          </xdr:cNvPr>
          <xdr:cNvSpPr>
            <a:spLocks/>
          </xdr:cNvSpPr>
        </xdr:nvSpPr>
        <xdr:spPr bwMode="auto">
          <a:xfrm>
            <a:off x="6863" y="10804"/>
            <a:ext cx="4" cy="6"/>
          </a:xfrm>
          <a:custGeom>
            <a:avLst/>
            <a:gdLst>
              <a:gd name="T0" fmla="*/ 12 w 12"/>
              <a:gd name="T1" fmla="*/ 19 h 19"/>
              <a:gd name="T2" fmla="*/ 6 w 12"/>
              <a:gd name="T3" fmla="*/ 15 h 19"/>
              <a:gd name="T4" fmla="*/ 3 w 12"/>
              <a:gd name="T5" fmla="*/ 9 h 19"/>
              <a:gd name="T6" fmla="*/ 0 w 12"/>
              <a:gd name="T7" fmla="*/ 3 h 19"/>
              <a:gd name="T8" fmla="*/ 0 w 12"/>
              <a:gd name="T9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2" h="19">
                <a:moveTo>
                  <a:pt x="12" y="19"/>
                </a:moveTo>
                <a:lnTo>
                  <a:pt x="6" y="15"/>
                </a:lnTo>
                <a:lnTo>
                  <a:pt x="3" y="9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53" name="Freeform 2429">
            <a:extLst>
              <a:ext uri="{FF2B5EF4-FFF2-40B4-BE49-F238E27FC236}">
                <a16:creationId xmlns:a16="http://schemas.microsoft.com/office/drawing/2014/main" id="{00000000-0008-0000-0000-00007D0D0000}"/>
              </a:ext>
            </a:extLst>
          </xdr:cNvPr>
          <xdr:cNvSpPr>
            <a:spLocks/>
          </xdr:cNvSpPr>
        </xdr:nvSpPr>
        <xdr:spPr bwMode="auto">
          <a:xfrm>
            <a:off x="7029" y="8433"/>
            <a:ext cx="16" cy="18"/>
          </a:xfrm>
          <a:custGeom>
            <a:avLst/>
            <a:gdLst>
              <a:gd name="T0" fmla="*/ 0 w 48"/>
              <a:gd name="T1" fmla="*/ 55 h 55"/>
              <a:gd name="T2" fmla="*/ 0 w 48"/>
              <a:gd name="T3" fmla="*/ 54 h 55"/>
              <a:gd name="T4" fmla="*/ 3 w 48"/>
              <a:gd name="T5" fmla="*/ 47 h 55"/>
              <a:gd name="T6" fmla="*/ 5 w 48"/>
              <a:gd name="T7" fmla="*/ 40 h 55"/>
              <a:gd name="T8" fmla="*/ 10 w 48"/>
              <a:gd name="T9" fmla="*/ 34 h 55"/>
              <a:gd name="T10" fmla="*/ 14 w 48"/>
              <a:gd name="T11" fmla="*/ 28 h 55"/>
              <a:gd name="T12" fmla="*/ 20 w 48"/>
              <a:gd name="T13" fmla="*/ 21 h 55"/>
              <a:gd name="T14" fmla="*/ 25 w 48"/>
              <a:gd name="T15" fmla="*/ 15 h 55"/>
              <a:gd name="T16" fmla="*/ 33 w 48"/>
              <a:gd name="T17" fmla="*/ 10 h 55"/>
              <a:gd name="T18" fmla="*/ 40 w 48"/>
              <a:gd name="T19" fmla="*/ 6 h 55"/>
              <a:gd name="T20" fmla="*/ 48 w 48"/>
              <a:gd name="T21" fmla="*/ 0 h 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48" h="55">
                <a:moveTo>
                  <a:pt x="0" y="55"/>
                </a:moveTo>
                <a:lnTo>
                  <a:pt x="0" y="54"/>
                </a:lnTo>
                <a:lnTo>
                  <a:pt x="3" y="47"/>
                </a:lnTo>
                <a:lnTo>
                  <a:pt x="5" y="40"/>
                </a:lnTo>
                <a:lnTo>
                  <a:pt x="10" y="34"/>
                </a:lnTo>
                <a:lnTo>
                  <a:pt x="14" y="28"/>
                </a:lnTo>
                <a:lnTo>
                  <a:pt x="20" y="21"/>
                </a:lnTo>
                <a:lnTo>
                  <a:pt x="25" y="15"/>
                </a:lnTo>
                <a:lnTo>
                  <a:pt x="33" y="10"/>
                </a:lnTo>
                <a:lnTo>
                  <a:pt x="40" y="6"/>
                </a:lnTo>
                <a:lnTo>
                  <a:pt x="4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54" name="Freeform 2430">
            <a:extLst>
              <a:ext uri="{FF2B5EF4-FFF2-40B4-BE49-F238E27FC236}">
                <a16:creationId xmlns:a16="http://schemas.microsoft.com/office/drawing/2014/main" id="{00000000-0008-0000-0000-00007E0D0000}"/>
              </a:ext>
            </a:extLst>
          </xdr:cNvPr>
          <xdr:cNvSpPr>
            <a:spLocks/>
          </xdr:cNvSpPr>
        </xdr:nvSpPr>
        <xdr:spPr bwMode="auto">
          <a:xfrm>
            <a:off x="7140" y="8464"/>
            <a:ext cx="2" cy="8"/>
          </a:xfrm>
          <a:custGeom>
            <a:avLst/>
            <a:gdLst>
              <a:gd name="T0" fmla="*/ 0 w 5"/>
              <a:gd name="T1" fmla="*/ 25 h 25"/>
              <a:gd name="T2" fmla="*/ 1 w 5"/>
              <a:gd name="T3" fmla="*/ 20 h 25"/>
              <a:gd name="T4" fmla="*/ 3 w 5"/>
              <a:gd name="T5" fmla="*/ 15 h 25"/>
              <a:gd name="T6" fmla="*/ 4 w 5"/>
              <a:gd name="T7" fmla="*/ 10 h 25"/>
              <a:gd name="T8" fmla="*/ 4 w 5"/>
              <a:gd name="T9" fmla="*/ 6 h 25"/>
              <a:gd name="T10" fmla="*/ 5 w 5"/>
              <a:gd name="T11" fmla="*/ 2 h 25"/>
              <a:gd name="T12" fmla="*/ 5 w 5"/>
              <a:gd name="T13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" h="25">
                <a:moveTo>
                  <a:pt x="0" y="25"/>
                </a:moveTo>
                <a:lnTo>
                  <a:pt x="1" y="20"/>
                </a:lnTo>
                <a:lnTo>
                  <a:pt x="3" y="15"/>
                </a:lnTo>
                <a:lnTo>
                  <a:pt x="4" y="10"/>
                </a:lnTo>
                <a:lnTo>
                  <a:pt x="4" y="6"/>
                </a:lnTo>
                <a:lnTo>
                  <a:pt x="5" y="2"/>
                </a:lnTo>
                <a:lnTo>
                  <a:pt x="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55" name="Line 2431">
            <a:extLst>
              <a:ext uri="{FF2B5EF4-FFF2-40B4-BE49-F238E27FC236}">
                <a16:creationId xmlns:a16="http://schemas.microsoft.com/office/drawing/2014/main" id="{00000000-0008-0000-0000-00007F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30" y="8483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56" name="Freeform 2432">
            <a:extLst>
              <a:ext uri="{FF2B5EF4-FFF2-40B4-BE49-F238E27FC236}">
                <a16:creationId xmlns:a16="http://schemas.microsoft.com/office/drawing/2014/main" id="{00000000-0008-0000-0000-0000800D0000}"/>
              </a:ext>
            </a:extLst>
          </xdr:cNvPr>
          <xdr:cNvSpPr>
            <a:spLocks/>
          </xdr:cNvSpPr>
        </xdr:nvSpPr>
        <xdr:spPr bwMode="auto">
          <a:xfrm>
            <a:off x="7244" y="8417"/>
            <a:ext cx="1" cy="3"/>
          </a:xfrm>
          <a:custGeom>
            <a:avLst/>
            <a:gdLst>
              <a:gd name="T0" fmla="*/ 3 w 3"/>
              <a:gd name="T1" fmla="*/ 0 h 9"/>
              <a:gd name="T2" fmla="*/ 0 w 3"/>
              <a:gd name="T3" fmla="*/ 7 h 9"/>
              <a:gd name="T4" fmla="*/ 0 w 3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9">
                <a:moveTo>
                  <a:pt x="3" y="0"/>
                </a:moveTo>
                <a:lnTo>
                  <a:pt x="0" y="7"/>
                </a:lnTo>
                <a:lnTo>
                  <a:pt x="0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57" name="Line 2433">
            <a:extLst>
              <a:ext uri="{FF2B5EF4-FFF2-40B4-BE49-F238E27FC236}">
                <a16:creationId xmlns:a16="http://schemas.microsoft.com/office/drawing/2014/main" id="{00000000-0008-0000-0000-0000810D0000}"/>
              </a:ext>
            </a:extLst>
          </xdr:cNvPr>
          <xdr:cNvSpPr>
            <a:spLocks noChangeShapeType="1"/>
          </xdr:cNvSpPr>
        </xdr:nvSpPr>
        <xdr:spPr bwMode="auto">
          <a:xfrm>
            <a:off x="7154" y="841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58" name="Freeform 2434">
            <a:extLst>
              <a:ext uri="{FF2B5EF4-FFF2-40B4-BE49-F238E27FC236}">
                <a16:creationId xmlns:a16="http://schemas.microsoft.com/office/drawing/2014/main" id="{00000000-0008-0000-0000-0000820D0000}"/>
              </a:ext>
            </a:extLst>
          </xdr:cNvPr>
          <xdr:cNvSpPr>
            <a:spLocks/>
          </xdr:cNvSpPr>
        </xdr:nvSpPr>
        <xdr:spPr bwMode="auto">
          <a:xfrm>
            <a:off x="7141" y="8467"/>
            <a:ext cx="3" cy="7"/>
          </a:xfrm>
          <a:custGeom>
            <a:avLst/>
            <a:gdLst>
              <a:gd name="T0" fmla="*/ 0 w 7"/>
              <a:gd name="T1" fmla="*/ 21 h 21"/>
              <a:gd name="T2" fmla="*/ 4 w 7"/>
              <a:gd name="T3" fmla="*/ 10 h 21"/>
              <a:gd name="T4" fmla="*/ 7 w 7"/>
              <a:gd name="T5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21">
                <a:moveTo>
                  <a:pt x="0" y="21"/>
                </a:moveTo>
                <a:lnTo>
                  <a:pt x="4" y="10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59" name="Freeform 2435">
            <a:extLst>
              <a:ext uri="{FF2B5EF4-FFF2-40B4-BE49-F238E27FC236}">
                <a16:creationId xmlns:a16="http://schemas.microsoft.com/office/drawing/2014/main" id="{00000000-0008-0000-0000-0000830D0000}"/>
              </a:ext>
            </a:extLst>
          </xdr:cNvPr>
          <xdr:cNvSpPr>
            <a:spLocks/>
          </xdr:cNvSpPr>
        </xdr:nvSpPr>
        <xdr:spPr bwMode="auto">
          <a:xfrm>
            <a:off x="8359" y="11701"/>
            <a:ext cx="252" cy="123"/>
          </a:xfrm>
          <a:custGeom>
            <a:avLst/>
            <a:gdLst>
              <a:gd name="T0" fmla="*/ 0 w 758"/>
              <a:gd name="T1" fmla="*/ 0 h 370"/>
              <a:gd name="T2" fmla="*/ 120 w 758"/>
              <a:gd name="T3" fmla="*/ 65 h 370"/>
              <a:gd name="T4" fmla="*/ 243 w 758"/>
              <a:gd name="T5" fmla="*/ 131 h 370"/>
              <a:gd name="T6" fmla="*/ 367 w 758"/>
              <a:gd name="T7" fmla="*/ 192 h 370"/>
              <a:gd name="T8" fmla="*/ 495 w 758"/>
              <a:gd name="T9" fmla="*/ 254 h 370"/>
              <a:gd name="T10" fmla="*/ 625 w 758"/>
              <a:gd name="T11" fmla="*/ 313 h 370"/>
              <a:gd name="T12" fmla="*/ 758 w 758"/>
              <a:gd name="T13" fmla="*/ 370 h 3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58" h="370">
                <a:moveTo>
                  <a:pt x="0" y="0"/>
                </a:moveTo>
                <a:lnTo>
                  <a:pt x="120" y="65"/>
                </a:lnTo>
                <a:lnTo>
                  <a:pt x="243" y="131"/>
                </a:lnTo>
                <a:lnTo>
                  <a:pt x="367" y="192"/>
                </a:lnTo>
                <a:lnTo>
                  <a:pt x="495" y="254"/>
                </a:lnTo>
                <a:lnTo>
                  <a:pt x="625" y="313"/>
                </a:lnTo>
                <a:lnTo>
                  <a:pt x="758" y="37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60" name="Line 2436">
            <a:extLst>
              <a:ext uri="{FF2B5EF4-FFF2-40B4-BE49-F238E27FC236}">
                <a16:creationId xmlns:a16="http://schemas.microsoft.com/office/drawing/2014/main" id="{00000000-0008-0000-0000-000084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331" y="1169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1" name="Line 2437">
            <a:extLst>
              <a:ext uri="{FF2B5EF4-FFF2-40B4-BE49-F238E27FC236}">
                <a16:creationId xmlns:a16="http://schemas.microsoft.com/office/drawing/2014/main" id="{00000000-0008-0000-0000-000085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1" y="10977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2" name="Line 2438">
            <a:extLst>
              <a:ext uri="{FF2B5EF4-FFF2-40B4-BE49-F238E27FC236}">
                <a16:creationId xmlns:a16="http://schemas.microsoft.com/office/drawing/2014/main" id="{00000000-0008-0000-0000-0000860D0000}"/>
              </a:ext>
            </a:extLst>
          </xdr:cNvPr>
          <xdr:cNvSpPr>
            <a:spLocks noChangeShapeType="1"/>
          </xdr:cNvSpPr>
        </xdr:nvSpPr>
        <xdr:spPr bwMode="auto">
          <a:xfrm>
            <a:off x="7060" y="10944"/>
            <a:ext cx="42" cy="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3" name="Freeform 2439">
            <a:extLst>
              <a:ext uri="{FF2B5EF4-FFF2-40B4-BE49-F238E27FC236}">
                <a16:creationId xmlns:a16="http://schemas.microsoft.com/office/drawing/2014/main" id="{00000000-0008-0000-0000-0000870D0000}"/>
              </a:ext>
            </a:extLst>
          </xdr:cNvPr>
          <xdr:cNvSpPr>
            <a:spLocks/>
          </xdr:cNvSpPr>
        </xdr:nvSpPr>
        <xdr:spPr bwMode="auto">
          <a:xfrm>
            <a:off x="6862" y="10816"/>
            <a:ext cx="215" cy="146"/>
          </a:xfrm>
          <a:custGeom>
            <a:avLst/>
            <a:gdLst>
              <a:gd name="T0" fmla="*/ 643 w 643"/>
              <a:gd name="T1" fmla="*/ 438 h 438"/>
              <a:gd name="T2" fmla="*/ 528 w 643"/>
              <a:gd name="T3" fmla="*/ 368 h 438"/>
              <a:gd name="T4" fmla="*/ 417 w 643"/>
              <a:gd name="T5" fmla="*/ 296 h 438"/>
              <a:gd name="T6" fmla="*/ 309 w 643"/>
              <a:gd name="T7" fmla="*/ 225 h 438"/>
              <a:gd name="T8" fmla="*/ 203 w 643"/>
              <a:gd name="T9" fmla="*/ 151 h 438"/>
              <a:gd name="T10" fmla="*/ 100 w 643"/>
              <a:gd name="T11" fmla="*/ 77 h 438"/>
              <a:gd name="T12" fmla="*/ 0 w 643"/>
              <a:gd name="T13" fmla="*/ 0 h 4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3" h="438">
                <a:moveTo>
                  <a:pt x="643" y="438"/>
                </a:moveTo>
                <a:lnTo>
                  <a:pt x="528" y="368"/>
                </a:lnTo>
                <a:lnTo>
                  <a:pt x="417" y="296"/>
                </a:lnTo>
                <a:lnTo>
                  <a:pt x="309" y="225"/>
                </a:lnTo>
                <a:lnTo>
                  <a:pt x="203" y="151"/>
                </a:lnTo>
                <a:lnTo>
                  <a:pt x="100" y="7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64" name="Freeform 2440">
            <a:extLst>
              <a:ext uri="{FF2B5EF4-FFF2-40B4-BE49-F238E27FC236}">
                <a16:creationId xmlns:a16="http://schemas.microsoft.com/office/drawing/2014/main" id="{00000000-0008-0000-0000-0000880D0000}"/>
              </a:ext>
            </a:extLst>
          </xdr:cNvPr>
          <xdr:cNvSpPr>
            <a:spLocks/>
          </xdr:cNvSpPr>
        </xdr:nvSpPr>
        <xdr:spPr bwMode="auto">
          <a:xfrm>
            <a:off x="8330" y="11766"/>
            <a:ext cx="5" cy="6"/>
          </a:xfrm>
          <a:custGeom>
            <a:avLst/>
            <a:gdLst>
              <a:gd name="T0" fmla="*/ 16 w 16"/>
              <a:gd name="T1" fmla="*/ 19 h 19"/>
              <a:gd name="T2" fmla="*/ 11 w 16"/>
              <a:gd name="T3" fmla="*/ 16 h 19"/>
              <a:gd name="T4" fmla="*/ 7 w 16"/>
              <a:gd name="T5" fmla="*/ 13 h 19"/>
              <a:gd name="T6" fmla="*/ 4 w 16"/>
              <a:gd name="T7" fmla="*/ 10 h 19"/>
              <a:gd name="T8" fmla="*/ 1 w 16"/>
              <a:gd name="T9" fmla="*/ 7 h 19"/>
              <a:gd name="T10" fmla="*/ 0 w 16"/>
              <a:gd name="T11" fmla="*/ 3 h 19"/>
              <a:gd name="T12" fmla="*/ 0 w 16"/>
              <a:gd name="T13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" h="19">
                <a:moveTo>
                  <a:pt x="16" y="19"/>
                </a:moveTo>
                <a:lnTo>
                  <a:pt x="11" y="16"/>
                </a:lnTo>
                <a:lnTo>
                  <a:pt x="7" y="13"/>
                </a:lnTo>
                <a:lnTo>
                  <a:pt x="4" y="10"/>
                </a:lnTo>
                <a:lnTo>
                  <a:pt x="1" y="7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65" name="Freeform 2441">
            <a:extLst>
              <a:ext uri="{FF2B5EF4-FFF2-40B4-BE49-F238E27FC236}">
                <a16:creationId xmlns:a16="http://schemas.microsoft.com/office/drawing/2014/main" id="{00000000-0008-0000-0000-0000890D0000}"/>
              </a:ext>
            </a:extLst>
          </xdr:cNvPr>
          <xdr:cNvSpPr>
            <a:spLocks/>
          </xdr:cNvSpPr>
        </xdr:nvSpPr>
        <xdr:spPr bwMode="auto">
          <a:xfrm>
            <a:off x="7077" y="10962"/>
            <a:ext cx="14" cy="15"/>
          </a:xfrm>
          <a:custGeom>
            <a:avLst/>
            <a:gdLst>
              <a:gd name="T0" fmla="*/ 0 w 44"/>
              <a:gd name="T1" fmla="*/ 0 h 45"/>
              <a:gd name="T2" fmla="*/ 10 w 44"/>
              <a:gd name="T3" fmla="*/ 5 h 45"/>
              <a:gd name="T4" fmla="*/ 18 w 44"/>
              <a:gd name="T5" fmla="*/ 12 h 45"/>
              <a:gd name="T6" fmla="*/ 27 w 44"/>
              <a:gd name="T7" fmla="*/ 20 h 45"/>
              <a:gd name="T8" fmla="*/ 34 w 44"/>
              <a:gd name="T9" fmla="*/ 28 h 45"/>
              <a:gd name="T10" fmla="*/ 39 w 44"/>
              <a:gd name="T11" fmla="*/ 37 h 45"/>
              <a:gd name="T12" fmla="*/ 44 w 44"/>
              <a:gd name="T13" fmla="*/ 45 h 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4" h="45">
                <a:moveTo>
                  <a:pt x="0" y="0"/>
                </a:moveTo>
                <a:lnTo>
                  <a:pt x="10" y="5"/>
                </a:lnTo>
                <a:lnTo>
                  <a:pt x="18" y="12"/>
                </a:lnTo>
                <a:lnTo>
                  <a:pt x="27" y="20"/>
                </a:lnTo>
                <a:lnTo>
                  <a:pt x="34" y="28"/>
                </a:lnTo>
                <a:lnTo>
                  <a:pt x="39" y="37"/>
                </a:lnTo>
                <a:lnTo>
                  <a:pt x="44" y="4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66" name="Freeform 2442">
            <a:extLst>
              <a:ext uri="{FF2B5EF4-FFF2-40B4-BE49-F238E27FC236}">
                <a16:creationId xmlns:a16="http://schemas.microsoft.com/office/drawing/2014/main" id="{00000000-0008-0000-0000-00008A0D0000}"/>
              </a:ext>
            </a:extLst>
          </xdr:cNvPr>
          <xdr:cNvSpPr>
            <a:spLocks/>
          </xdr:cNvSpPr>
        </xdr:nvSpPr>
        <xdr:spPr bwMode="auto">
          <a:xfrm>
            <a:off x="6867" y="10810"/>
            <a:ext cx="193" cy="134"/>
          </a:xfrm>
          <a:custGeom>
            <a:avLst/>
            <a:gdLst>
              <a:gd name="T0" fmla="*/ 0 w 578"/>
              <a:gd name="T1" fmla="*/ 0 h 400"/>
              <a:gd name="T2" fmla="*/ 108 w 578"/>
              <a:gd name="T3" fmla="*/ 84 h 400"/>
              <a:gd name="T4" fmla="*/ 219 w 578"/>
              <a:gd name="T5" fmla="*/ 165 h 400"/>
              <a:gd name="T6" fmla="*/ 335 w 578"/>
              <a:gd name="T7" fmla="*/ 245 h 400"/>
              <a:gd name="T8" fmla="*/ 455 w 578"/>
              <a:gd name="T9" fmla="*/ 323 h 400"/>
              <a:gd name="T10" fmla="*/ 578 w 578"/>
              <a:gd name="T11" fmla="*/ 400 h 4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78" h="400">
                <a:moveTo>
                  <a:pt x="0" y="0"/>
                </a:moveTo>
                <a:lnTo>
                  <a:pt x="108" y="84"/>
                </a:lnTo>
                <a:lnTo>
                  <a:pt x="219" y="165"/>
                </a:lnTo>
                <a:lnTo>
                  <a:pt x="335" y="245"/>
                </a:lnTo>
                <a:lnTo>
                  <a:pt x="455" y="323"/>
                </a:lnTo>
                <a:lnTo>
                  <a:pt x="578" y="40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67" name="Line 2443">
            <a:extLst>
              <a:ext uri="{FF2B5EF4-FFF2-40B4-BE49-F238E27FC236}">
                <a16:creationId xmlns:a16="http://schemas.microsoft.com/office/drawing/2014/main" id="{00000000-0008-0000-0000-00008B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6860" y="10892"/>
            <a:ext cx="2" cy="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68" name="Freeform 2444">
            <a:extLst>
              <a:ext uri="{FF2B5EF4-FFF2-40B4-BE49-F238E27FC236}">
                <a16:creationId xmlns:a16="http://schemas.microsoft.com/office/drawing/2014/main" id="{00000000-0008-0000-0000-00008C0D0000}"/>
              </a:ext>
            </a:extLst>
          </xdr:cNvPr>
          <xdr:cNvSpPr>
            <a:spLocks/>
          </xdr:cNvSpPr>
        </xdr:nvSpPr>
        <xdr:spPr bwMode="auto">
          <a:xfrm>
            <a:off x="6857" y="10875"/>
            <a:ext cx="3" cy="17"/>
          </a:xfrm>
          <a:custGeom>
            <a:avLst/>
            <a:gdLst>
              <a:gd name="T0" fmla="*/ 10 w 10"/>
              <a:gd name="T1" fmla="*/ 50 h 50"/>
              <a:gd name="T2" fmla="*/ 4 w 10"/>
              <a:gd name="T3" fmla="*/ 32 h 50"/>
              <a:gd name="T4" fmla="*/ 2 w 10"/>
              <a:gd name="T5" fmla="*/ 17 h 50"/>
              <a:gd name="T6" fmla="*/ 0 w 10"/>
              <a:gd name="T7" fmla="*/ 3 h 50"/>
              <a:gd name="T8" fmla="*/ 0 w 10"/>
              <a:gd name="T9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0" h="50">
                <a:moveTo>
                  <a:pt x="10" y="50"/>
                </a:moveTo>
                <a:lnTo>
                  <a:pt x="4" y="32"/>
                </a:lnTo>
                <a:lnTo>
                  <a:pt x="2" y="17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69" name="Line 2445">
            <a:extLst>
              <a:ext uri="{FF2B5EF4-FFF2-40B4-BE49-F238E27FC236}">
                <a16:creationId xmlns:a16="http://schemas.microsoft.com/office/drawing/2014/main" id="{00000000-0008-0000-0000-00008D0D0000}"/>
              </a:ext>
            </a:extLst>
          </xdr:cNvPr>
          <xdr:cNvSpPr>
            <a:spLocks noChangeShapeType="1"/>
          </xdr:cNvSpPr>
        </xdr:nvSpPr>
        <xdr:spPr bwMode="auto">
          <a:xfrm>
            <a:off x="6857" y="8409"/>
            <a:ext cx="1" cy="6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70" name="Line 2446">
            <a:extLst>
              <a:ext uri="{FF2B5EF4-FFF2-40B4-BE49-F238E27FC236}">
                <a16:creationId xmlns:a16="http://schemas.microsoft.com/office/drawing/2014/main" id="{00000000-0008-0000-0000-00008E0D0000}"/>
              </a:ext>
            </a:extLst>
          </xdr:cNvPr>
          <xdr:cNvSpPr>
            <a:spLocks noChangeShapeType="1"/>
          </xdr:cNvSpPr>
        </xdr:nvSpPr>
        <xdr:spPr bwMode="auto">
          <a:xfrm>
            <a:off x="6857" y="10806"/>
            <a:ext cx="1" cy="6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71" name="Line 2447">
            <a:extLst>
              <a:ext uri="{FF2B5EF4-FFF2-40B4-BE49-F238E27FC236}">
                <a16:creationId xmlns:a16="http://schemas.microsoft.com/office/drawing/2014/main" id="{00000000-0008-0000-0000-00008F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63" y="8489"/>
            <a:ext cx="1" cy="23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72" name="Line 2448">
            <a:extLst>
              <a:ext uri="{FF2B5EF4-FFF2-40B4-BE49-F238E27FC236}">
                <a16:creationId xmlns:a16="http://schemas.microsoft.com/office/drawing/2014/main" id="{00000000-0008-0000-0000-000090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40" y="8392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73" name="Line 2449">
            <a:extLst>
              <a:ext uri="{FF2B5EF4-FFF2-40B4-BE49-F238E27FC236}">
                <a16:creationId xmlns:a16="http://schemas.microsoft.com/office/drawing/2014/main" id="{00000000-0008-0000-0000-000091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47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74" name="Line 2450">
            <a:extLst>
              <a:ext uri="{FF2B5EF4-FFF2-40B4-BE49-F238E27FC236}">
                <a16:creationId xmlns:a16="http://schemas.microsoft.com/office/drawing/2014/main" id="{00000000-0008-0000-0000-000092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47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75" name="Freeform 2451">
            <a:extLst>
              <a:ext uri="{FF2B5EF4-FFF2-40B4-BE49-F238E27FC236}">
                <a16:creationId xmlns:a16="http://schemas.microsoft.com/office/drawing/2014/main" id="{00000000-0008-0000-0000-0000930D0000}"/>
              </a:ext>
            </a:extLst>
          </xdr:cNvPr>
          <xdr:cNvSpPr>
            <a:spLocks/>
          </xdr:cNvSpPr>
        </xdr:nvSpPr>
        <xdr:spPr bwMode="auto">
          <a:xfrm>
            <a:off x="7140" y="8477"/>
            <a:ext cx="1" cy="1"/>
          </a:xfrm>
          <a:custGeom>
            <a:avLst/>
            <a:gdLst>
              <a:gd name="T0" fmla="*/ 2 w 2"/>
              <a:gd name="T1" fmla="*/ 0 h 4"/>
              <a:gd name="T2" fmla="*/ 0 w 2"/>
              <a:gd name="T3" fmla="*/ 1 h 4"/>
              <a:gd name="T4" fmla="*/ 0 w 2"/>
              <a:gd name="T5" fmla="*/ 3 h 4"/>
              <a:gd name="T6" fmla="*/ 0 w 2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4">
                <a:moveTo>
                  <a:pt x="2" y="0"/>
                </a:moveTo>
                <a:lnTo>
                  <a:pt x="0" y="1"/>
                </a:lnTo>
                <a:lnTo>
                  <a:pt x="0" y="3"/>
                </a:lnTo>
                <a:lnTo>
                  <a:pt x="0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76" name="Line 2452">
            <a:extLst>
              <a:ext uri="{FF2B5EF4-FFF2-40B4-BE49-F238E27FC236}">
                <a16:creationId xmlns:a16="http://schemas.microsoft.com/office/drawing/2014/main" id="{00000000-0008-0000-0000-0000940D0000}"/>
              </a:ext>
            </a:extLst>
          </xdr:cNvPr>
          <xdr:cNvSpPr>
            <a:spLocks noChangeShapeType="1"/>
          </xdr:cNvSpPr>
        </xdr:nvSpPr>
        <xdr:spPr bwMode="auto">
          <a:xfrm>
            <a:off x="7139" y="10753"/>
            <a:ext cx="1206" cy="69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77" name="Freeform 2453">
            <a:extLst>
              <a:ext uri="{FF2B5EF4-FFF2-40B4-BE49-F238E27FC236}">
                <a16:creationId xmlns:a16="http://schemas.microsoft.com/office/drawing/2014/main" id="{00000000-0008-0000-0000-0000950D0000}"/>
              </a:ext>
            </a:extLst>
          </xdr:cNvPr>
          <xdr:cNvSpPr>
            <a:spLocks/>
          </xdr:cNvSpPr>
        </xdr:nvSpPr>
        <xdr:spPr bwMode="auto">
          <a:xfrm>
            <a:off x="8345" y="11685"/>
            <a:ext cx="1" cy="2"/>
          </a:xfrm>
          <a:custGeom>
            <a:avLst/>
            <a:gdLst>
              <a:gd name="T0" fmla="*/ 4 w 4"/>
              <a:gd name="T1" fmla="*/ 6 h 6"/>
              <a:gd name="T2" fmla="*/ 3 w 4"/>
              <a:gd name="T3" fmla="*/ 5 h 6"/>
              <a:gd name="T4" fmla="*/ 1 w 4"/>
              <a:gd name="T5" fmla="*/ 3 h 6"/>
              <a:gd name="T6" fmla="*/ 0 w 4"/>
              <a:gd name="T7" fmla="*/ 2 h 6"/>
              <a:gd name="T8" fmla="*/ 0 w 4"/>
              <a:gd name="T9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" h="6">
                <a:moveTo>
                  <a:pt x="4" y="6"/>
                </a:moveTo>
                <a:lnTo>
                  <a:pt x="3" y="5"/>
                </a:lnTo>
                <a:lnTo>
                  <a:pt x="1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78" name="Freeform 2454">
            <a:extLst>
              <a:ext uri="{FF2B5EF4-FFF2-40B4-BE49-F238E27FC236}">
                <a16:creationId xmlns:a16="http://schemas.microsoft.com/office/drawing/2014/main" id="{00000000-0008-0000-0000-0000960D0000}"/>
              </a:ext>
            </a:extLst>
          </xdr:cNvPr>
          <xdr:cNvSpPr>
            <a:spLocks/>
          </xdr:cNvSpPr>
        </xdr:nvSpPr>
        <xdr:spPr bwMode="auto">
          <a:xfrm>
            <a:off x="6857" y="10798"/>
            <a:ext cx="4" cy="8"/>
          </a:xfrm>
          <a:custGeom>
            <a:avLst/>
            <a:gdLst>
              <a:gd name="T0" fmla="*/ 0 w 12"/>
              <a:gd name="T1" fmla="*/ 23 h 23"/>
              <a:gd name="T2" fmla="*/ 0 w 12"/>
              <a:gd name="T3" fmla="*/ 20 h 23"/>
              <a:gd name="T4" fmla="*/ 3 w 12"/>
              <a:gd name="T5" fmla="*/ 13 h 23"/>
              <a:gd name="T6" fmla="*/ 6 w 12"/>
              <a:gd name="T7" fmla="*/ 6 h 23"/>
              <a:gd name="T8" fmla="*/ 12 w 12"/>
              <a:gd name="T9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2" h="23">
                <a:moveTo>
                  <a:pt x="0" y="23"/>
                </a:moveTo>
                <a:lnTo>
                  <a:pt x="0" y="20"/>
                </a:lnTo>
                <a:lnTo>
                  <a:pt x="3" y="13"/>
                </a:lnTo>
                <a:lnTo>
                  <a:pt x="6" y="6"/>
                </a:lnTo>
                <a:lnTo>
                  <a:pt x="1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79" name="Line 2455">
            <a:extLst>
              <a:ext uri="{FF2B5EF4-FFF2-40B4-BE49-F238E27FC236}">
                <a16:creationId xmlns:a16="http://schemas.microsoft.com/office/drawing/2014/main" id="{00000000-0008-0000-0000-000097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15" y="8491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0" name="Line 2456">
            <a:extLst>
              <a:ext uri="{FF2B5EF4-FFF2-40B4-BE49-F238E27FC236}">
                <a16:creationId xmlns:a16="http://schemas.microsoft.com/office/drawing/2014/main" id="{00000000-0008-0000-0000-000098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57" y="8400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1" name="Freeform 2457">
            <a:extLst>
              <a:ext uri="{FF2B5EF4-FFF2-40B4-BE49-F238E27FC236}">
                <a16:creationId xmlns:a16="http://schemas.microsoft.com/office/drawing/2014/main" id="{00000000-0008-0000-0000-0000990D0000}"/>
              </a:ext>
            </a:extLst>
          </xdr:cNvPr>
          <xdr:cNvSpPr>
            <a:spLocks/>
          </xdr:cNvSpPr>
        </xdr:nvSpPr>
        <xdr:spPr bwMode="auto">
          <a:xfrm>
            <a:off x="7091" y="10977"/>
            <a:ext cx="1" cy="3"/>
          </a:xfrm>
          <a:custGeom>
            <a:avLst/>
            <a:gdLst>
              <a:gd name="T0" fmla="*/ 0 h 9"/>
              <a:gd name="T1" fmla="*/ 5 h 9"/>
              <a:gd name="T2" fmla="*/ 9 h 9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9">
                <a:moveTo>
                  <a:pt x="0" y="0"/>
                </a:moveTo>
                <a:lnTo>
                  <a:pt x="0" y="5"/>
                </a:lnTo>
                <a:lnTo>
                  <a:pt x="0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82" name="Freeform 2458">
            <a:extLst>
              <a:ext uri="{FF2B5EF4-FFF2-40B4-BE49-F238E27FC236}">
                <a16:creationId xmlns:a16="http://schemas.microsoft.com/office/drawing/2014/main" id="{00000000-0008-0000-0000-00009A0D0000}"/>
              </a:ext>
            </a:extLst>
          </xdr:cNvPr>
          <xdr:cNvSpPr>
            <a:spLocks/>
          </xdr:cNvSpPr>
        </xdr:nvSpPr>
        <xdr:spPr bwMode="auto">
          <a:xfrm>
            <a:off x="7091" y="10980"/>
            <a:ext cx="1" cy="2"/>
          </a:xfrm>
          <a:custGeom>
            <a:avLst/>
            <a:gdLst>
              <a:gd name="T0" fmla="*/ 0 w 1"/>
              <a:gd name="T1" fmla="*/ 0 h 7"/>
              <a:gd name="T2" fmla="*/ 1 w 1"/>
              <a:gd name="T3" fmla="*/ 3 h 7"/>
              <a:gd name="T4" fmla="*/ 1 w 1"/>
              <a:gd name="T5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7">
                <a:moveTo>
                  <a:pt x="0" y="0"/>
                </a:moveTo>
                <a:lnTo>
                  <a:pt x="1" y="3"/>
                </a:lnTo>
                <a:lnTo>
                  <a:pt x="1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83" name="Line 2459">
            <a:extLst>
              <a:ext uri="{FF2B5EF4-FFF2-40B4-BE49-F238E27FC236}">
                <a16:creationId xmlns:a16="http://schemas.microsoft.com/office/drawing/2014/main" id="{00000000-0008-0000-0000-00009B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3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4" name="Line 2460">
            <a:extLst>
              <a:ext uri="{FF2B5EF4-FFF2-40B4-BE49-F238E27FC236}">
                <a16:creationId xmlns:a16="http://schemas.microsoft.com/office/drawing/2014/main" id="{00000000-0008-0000-0000-00009C0D0000}"/>
              </a:ext>
            </a:extLst>
          </xdr:cNvPr>
          <xdr:cNvSpPr>
            <a:spLocks noChangeShapeType="1"/>
          </xdr:cNvSpPr>
        </xdr:nvSpPr>
        <xdr:spPr bwMode="auto">
          <a:xfrm>
            <a:off x="7092" y="8576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5" name="Line 2461">
            <a:extLst>
              <a:ext uri="{FF2B5EF4-FFF2-40B4-BE49-F238E27FC236}">
                <a16:creationId xmlns:a16="http://schemas.microsoft.com/office/drawing/2014/main" id="{00000000-0008-0000-0000-00009D0D0000}"/>
              </a:ext>
            </a:extLst>
          </xdr:cNvPr>
          <xdr:cNvSpPr>
            <a:spLocks noChangeShapeType="1"/>
          </xdr:cNvSpPr>
        </xdr:nvSpPr>
        <xdr:spPr bwMode="auto">
          <a:xfrm>
            <a:off x="7092" y="10982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6" name="Line 2462">
            <a:extLst>
              <a:ext uri="{FF2B5EF4-FFF2-40B4-BE49-F238E27FC236}">
                <a16:creationId xmlns:a16="http://schemas.microsoft.com/office/drawing/2014/main" id="{00000000-0008-0000-0000-00009E0D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10080"/>
            <a:ext cx="1" cy="19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7" name="Line 2463">
            <a:extLst>
              <a:ext uri="{FF2B5EF4-FFF2-40B4-BE49-F238E27FC236}">
                <a16:creationId xmlns:a16="http://schemas.microsoft.com/office/drawing/2014/main" id="{00000000-0008-0000-0000-00009F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12" y="10770"/>
            <a:ext cx="1" cy="19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8" name="Line 2464">
            <a:extLst>
              <a:ext uri="{FF2B5EF4-FFF2-40B4-BE49-F238E27FC236}">
                <a16:creationId xmlns:a16="http://schemas.microsoft.com/office/drawing/2014/main" id="{00000000-0008-0000-0000-0000A00D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8661"/>
            <a:ext cx="1" cy="17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89" name="Line 2465">
            <a:extLst>
              <a:ext uri="{FF2B5EF4-FFF2-40B4-BE49-F238E27FC236}">
                <a16:creationId xmlns:a16="http://schemas.microsoft.com/office/drawing/2014/main" id="{00000000-0008-0000-0000-0000A10D0000}"/>
              </a:ext>
            </a:extLst>
          </xdr:cNvPr>
          <xdr:cNvSpPr>
            <a:spLocks noChangeShapeType="1"/>
          </xdr:cNvSpPr>
        </xdr:nvSpPr>
        <xdr:spPr bwMode="auto">
          <a:xfrm>
            <a:off x="7139" y="8851"/>
            <a:ext cx="1" cy="121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0" name="Line 2466">
            <a:extLst>
              <a:ext uri="{FF2B5EF4-FFF2-40B4-BE49-F238E27FC236}">
                <a16:creationId xmlns:a16="http://schemas.microsoft.com/office/drawing/2014/main" id="{00000000-0008-0000-0000-0000A20D0000}"/>
              </a:ext>
            </a:extLst>
          </xdr:cNvPr>
          <xdr:cNvSpPr>
            <a:spLocks noChangeShapeType="1"/>
          </xdr:cNvSpPr>
        </xdr:nvSpPr>
        <xdr:spPr bwMode="auto">
          <a:xfrm>
            <a:off x="7139" y="10286"/>
            <a:ext cx="1" cy="467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1" name="Line 2467">
            <a:extLst>
              <a:ext uri="{FF2B5EF4-FFF2-40B4-BE49-F238E27FC236}">
                <a16:creationId xmlns:a16="http://schemas.microsoft.com/office/drawing/2014/main" id="{00000000-0008-0000-0000-0000A30D0000}"/>
              </a:ext>
            </a:extLst>
          </xdr:cNvPr>
          <xdr:cNvSpPr>
            <a:spLocks noChangeShapeType="1"/>
          </xdr:cNvSpPr>
        </xdr:nvSpPr>
        <xdr:spPr bwMode="auto">
          <a:xfrm>
            <a:off x="7142" y="8458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2" name="Line 2468">
            <a:extLst>
              <a:ext uri="{FF2B5EF4-FFF2-40B4-BE49-F238E27FC236}">
                <a16:creationId xmlns:a16="http://schemas.microsoft.com/office/drawing/2014/main" id="{00000000-0008-0000-0000-0000A40D0000}"/>
              </a:ext>
            </a:extLst>
          </xdr:cNvPr>
          <xdr:cNvSpPr>
            <a:spLocks noChangeShapeType="1"/>
          </xdr:cNvSpPr>
        </xdr:nvSpPr>
        <xdr:spPr bwMode="auto">
          <a:xfrm>
            <a:off x="7142" y="8392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3" name="Line 2469">
            <a:extLst>
              <a:ext uri="{FF2B5EF4-FFF2-40B4-BE49-F238E27FC236}">
                <a16:creationId xmlns:a16="http://schemas.microsoft.com/office/drawing/2014/main" id="{00000000-0008-0000-0000-0000A50D0000}"/>
              </a:ext>
            </a:extLst>
          </xdr:cNvPr>
          <xdr:cNvSpPr>
            <a:spLocks noChangeShapeType="1"/>
          </xdr:cNvSpPr>
        </xdr:nvSpPr>
        <xdr:spPr bwMode="auto">
          <a:xfrm>
            <a:off x="7140" y="83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4" name="Line 2470">
            <a:extLst>
              <a:ext uri="{FF2B5EF4-FFF2-40B4-BE49-F238E27FC236}">
                <a16:creationId xmlns:a16="http://schemas.microsoft.com/office/drawing/2014/main" id="{00000000-0008-0000-0000-0000A60D0000}"/>
              </a:ext>
            </a:extLst>
          </xdr:cNvPr>
          <xdr:cNvSpPr>
            <a:spLocks noChangeShapeType="1"/>
          </xdr:cNvSpPr>
        </xdr:nvSpPr>
        <xdr:spPr bwMode="auto">
          <a:xfrm>
            <a:off x="7140" y="839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5" name="Freeform 2471">
            <a:extLst>
              <a:ext uri="{FF2B5EF4-FFF2-40B4-BE49-F238E27FC236}">
                <a16:creationId xmlns:a16="http://schemas.microsoft.com/office/drawing/2014/main" id="{00000000-0008-0000-0000-0000A70D0000}"/>
              </a:ext>
            </a:extLst>
          </xdr:cNvPr>
          <xdr:cNvSpPr>
            <a:spLocks/>
          </xdr:cNvSpPr>
        </xdr:nvSpPr>
        <xdr:spPr bwMode="auto">
          <a:xfrm>
            <a:off x="7140" y="8397"/>
            <a:ext cx="1" cy="1"/>
          </a:xfrm>
          <a:custGeom>
            <a:avLst/>
            <a:gdLst>
              <a:gd name="T0" fmla="*/ 3 h 3"/>
              <a:gd name="T1" fmla="*/ 2 h 3"/>
              <a:gd name="T2" fmla="*/ 0 h 3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3">
                <a:moveTo>
                  <a:pt x="0" y="3"/>
                </a:move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96" name="Freeform 2472">
            <a:extLst>
              <a:ext uri="{FF2B5EF4-FFF2-40B4-BE49-F238E27FC236}">
                <a16:creationId xmlns:a16="http://schemas.microsoft.com/office/drawing/2014/main" id="{00000000-0008-0000-0000-0000A80D0000}"/>
              </a:ext>
            </a:extLst>
          </xdr:cNvPr>
          <xdr:cNvSpPr>
            <a:spLocks/>
          </xdr:cNvSpPr>
        </xdr:nvSpPr>
        <xdr:spPr bwMode="auto">
          <a:xfrm>
            <a:off x="7090" y="11052"/>
            <a:ext cx="2" cy="3"/>
          </a:xfrm>
          <a:custGeom>
            <a:avLst/>
            <a:gdLst>
              <a:gd name="T0" fmla="*/ 4 w 4"/>
              <a:gd name="T1" fmla="*/ 0 h 7"/>
              <a:gd name="T2" fmla="*/ 4 w 4"/>
              <a:gd name="T3" fmla="*/ 2 h 7"/>
              <a:gd name="T4" fmla="*/ 3 w 4"/>
              <a:gd name="T5" fmla="*/ 4 h 7"/>
              <a:gd name="T6" fmla="*/ 3 w 4"/>
              <a:gd name="T7" fmla="*/ 5 h 7"/>
              <a:gd name="T8" fmla="*/ 3 w 4"/>
              <a:gd name="T9" fmla="*/ 7 h 7"/>
              <a:gd name="T10" fmla="*/ 1 w 4"/>
              <a:gd name="T11" fmla="*/ 7 h 7"/>
              <a:gd name="T12" fmla="*/ 0 w 4"/>
              <a:gd name="T13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" h="7">
                <a:moveTo>
                  <a:pt x="4" y="0"/>
                </a:moveTo>
                <a:lnTo>
                  <a:pt x="4" y="2"/>
                </a:lnTo>
                <a:lnTo>
                  <a:pt x="3" y="4"/>
                </a:lnTo>
                <a:lnTo>
                  <a:pt x="3" y="5"/>
                </a:lnTo>
                <a:lnTo>
                  <a:pt x="3" y="7"/>
                </a:lnTo>
                <a:lnTo>
                  <a:pt x="1" y="7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97" name="Freeform 2473">
            <a:extLst>
              <a:ext uri="{FF2B5EF4-FFF2-40B4-BE49-F238E27FC236}">
                <a16:creationId xmlns:a16="http://schemas.microsoft.com/office/drawing/2014/main" id="{00000000-0008-0000-0000-0000A90D0000}"/>
              </a:ext>
            </a:extLst>
          </xdr:cNvPr>
          <xdr:cNvSpPr>
            <a:spLocks/>
          </xdr:cNvSpPr>
        </xdr:nvSpPr>
        <xdr:spPr bwMode="auto">
          <a:xfrm>
            <a:off x="7091" y="8646"/>
            <a:ext cx="1" cy="2"/>
          </a:xfrm>
          <a:custGeom>
            <a:avLst/>
            <a:gdLst>
              <a:gd name="T0" fmla="*/ 1 w 1"/>
              <a:gd name="T1" fmla="*/ 0 h 7"/>
              <a:gd name="T2" fmla="*/ 1 w 1"/>
              <a:gd name="T3" fmla="*/ 2 h 7"/>
              <a:gd name="T4" fmla="*/ 0 w 1"/>
              <a:gd name="T5" fmla="*/ 5 h 7"/>
              <a:gd name="T6" fmla="*/ 0 w 1"/>
              <a:gd name="T7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" h="7">
                <a:moveTo>
                  <a:pt x="1" y="0"/>
                </a:moveTo>
                <a:lnTo>
                  <a:pt x="1" y="2"/>
                </a:lnTo>
                <a:lnTo>
                  <a:pt x="0" y="5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498" name="Line 2474">
            <a:extLst>
              <a:ext uri="{FF2B5EF4-FFF2-40B4-BE49-F238E27FC236}">
                <a16:creationId xmlns:a16="http://schemas.microsoft.com/office/drawing/2014/main" id="{00000000-0008-0000-0000-0000AA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39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499" name="Freeform 2475">
            <a:extLst>
              <a:ext uri="{FF2B5EF4-FFF2-40B4-BE49-F238E27FC236}">
                <a16:creationId xmlns:a16="http://schemas.microsoft.com/office/drawing/2014/main" id="{00000000-0008-0000-0000-0000AB0D0000}"/>
              </a:ext>
            </a:extLst>
          </xdr:cNvPr>
          <xdr:cNvSpPr>
            <a:spLocks/>
          </xdr:cNvSpPr>
        </xdr:nvSpPr>
        <xdr:spPr bwMode="auto">
          <a:xfrm>
            <a:off x="7142" y="8367"/>
            <a:ext cx="17" cy="25"/>
          </a:xfrm>
          <a:custGeom>
            <a:avLst/>
            <a:gdLst>
              <a:gd name="T0" fmla="*/ 0 w 52"/>
              <a:gd name="T1" fmla="*/ 74 h 74"/>
              <a:gd name="T2" fmla="*/ 0 w 52"/>
              <a:gd name="T3" fmla="*/ 67 h 74"/>
              <a:gd name="T4" fmla="*/ 2 w 52"/>
              <a:gd name="T5" fmla="*/ 61 h 74"/>
              <a:gd name="T6" fmla="*/ 3 w 52"/>
              <a:gd name="T7" fmla="*/ 54 h 74"/>
              <a:gd name="T8" fmla="*/ 6 w 52"/>
              <a:gd name="T9" fmla="*/ 47 h 74"/>
              <a:gd name="T10" fmla="*/ 9 w 52"/>
              <a:gd name="T11" fmla="*/ 41 h 74"/>
              <a:gd name="T12" fmla="*/ 13 w 52"/>
              <a:gd name="T13" fmla="*/ 34 h 74"/>
              <a:gd name="T14" fmla="*/ 19 w 52"/>
              <a:gd name="T15" fmla="*/ 28 h 74"/>
              <a:gd name="T16" fmla="*/ 23 w 52"/>
              <a:gd name="T17" fmla="*/ 21 h 74"/>
              <a:gd name="T18" fmla="*/ 30 w 52"/>
              <a:gd name="T19" fmla="*/ 15 h 74"/>
              <a:gd name="T20" fmla="*/ 38 w 52"/>
              <a:gd name="T21" fmla="*/ 10 h 74"/>
              <a:gd name="T22" fmla="*/ 45 w 52"/>
              <a:gd name="T23" fmla="*/ 5 h 74"/>
              <a:gd name="T24" fmla="*/ 52 w 52"/>
              <a:gd name="T25" fmla="*/ 0 h 7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2" h="74">
                <a:moveTo>
                  <a:pt x="0" y="74"/>
                </a:moveTo>
                <a:lnTo>
                  <a:pt x="0" y="67"/>
                </a:lnTo>
                <a:lnTo>
                  <a:pt x="2" y="61"/>
                </a:lnTo>
                <a:lnTo>
                  <a:pt x="3" y="54"/>
                </a:lnTo>
                <a:lnTo>
                  <a:pt x="6" y="47"/>
                </a:lnTo>
                <a:lnTo>
                  <a:pt x="9" y="41"/>
                </a:lnTo>
                <a:lnTo>
                  <a:pt x="13" y="34"/>
                </a:lnTo>
                <a:lnTo>
                  <a:pt x="19" y="28"/>
                </a:lnTo>
                <a:lnTo>
                  <a:pt x="23" y="21"/>
                </a:lnTo>
                <a:lnTo>
                  <a:pt x="30" y="15"/>
                </a:lnTo>
                <a:lnTo>
                  <a:pt x="38" y="10"/>
                </a:lnTo>
                <a:lnTo>
                  <a:pt x="45" y="5"/>
                </a:lnTo>
                <a:lnTo>
                  <a:pt x="5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00" name="Line 2476">
            <a:extLst>
              <a:ext uri="{FF2B5EF4-FFF2-40B4-BE49-F238E27FC236}">
                <a16:creationId xmlns:a16="http://schemas.microsoft.com/office/drawing/2014/main" id="{00000000-0008-0000-0000-0000AC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39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01" name="Line 2477">
            <a:extLst>
              <a:ext uri="{FF2B5EF4-FFF2-40B4-BE49-F238E27FC236}">
                <a16:creationId xmlns:a16="http://schemas.microsoft.com/office/drawing/2014/main" id="{00000000-0008-0000-0000-0000AD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4" y="8464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02" name="Freeform 2478">
            <a:extLst>
              <a:ext uri="{FF2B5EF4-FFF2-40B4-BE49-F238E27FC236}">
                <a16:creationId xmlns:a16="http://schemas.microsoft.com/office/drawing/2014/main" id="{00000000-0008-0000-0000-0000AE0D0000}"/>
              </a:ext>
            </a:extLst>
          </xdr:cNvPr>
          <xdr:cNvSpPr>
            <a:spLocks/>
          </xdr:cNvSpPr>
        </xdr:nvSpPr>
        <xdr:spPr bwMode="auto">
          <a:xfrm>
            <a:off x="7112" y="10077"/>
            <a:ext cx="2" cy="3"/>
          </a:xfrm>
          <a:custGeom>
            <a:avLst/>
            <a:gdLst>
              <a:gd name="T0" fmla="*/ 0 w 6"/>
              <a:gd name="T1" fmla="*/ 10 h 10"/>
              <a:gd name="T2" fmla="*/ 0 w 6"/>
              <a:gd name="T3" fmla="*/ 8 h 10"/>
              <a:gd name="T4" fmla="*/ 0 w 6"/>
              <a:gd name="T5" fmla="*/ 7 h 10"/>
              <a:gd name="T6" fmla="*/ 2 w 6"/>
              <a:gd name="T7" fmla="*/ 5 h 10"/>
              <a:gd name="T8" fmla="*/ 2 w 6"/>
              <a:gd name="T9" fmla="*/ 4 h 10"/>
              <a:gd name="T10" fmla="*/ 3 w 6"/>
              <a:gd name="T11" fmla="*/ 3 h 10"/>
              <a:gd name="T12" fmla="*/ 4 w 6"/>
              <a:gd name="T13" fmla="*/ 1 h 10"/>
              <a:gd name="T14" fmla="*/ 6 w 6"/>
              <a:gd name="T1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6" h="10">
                <a:moveTo>
                  <a:pt x="0" y="10"/>
                </a:moveTo>
                <a:lnTo>
                  <a:pt x="0" y="8"/>
                </a:lnTo>
                <a:lnTo>
                  <a:pt x="0" y="7"/>
                </a:lnTo>
                <a:lnTo>
                  <a:pt x="2" y="5"/>
                </a:lnTo>
                <a:lnTo>
                  <a:pt x="2" y="4"/>
                </a:lnTo>
                <a:lnTo>
                  <a:pt x="3" y="3"/>
                </a:lnTo>
                <a:lnTo>
                  <a:pt x="4" y="1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03" name="Line 2479">
            <a:extLst>
              <a:ext uri="{FF2B5EF4-FFF2-40B4-BE49-F238E27FC236}">
                <a16:creationId xmlns:a16="http://schemas.microsoft.com/office/drawing/2014/main" id="{00000000-0008-0000-0000-0000AF0D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04" name="Line 2480">
            <a:extLst>
              <a:ext uri="{FF2B5EF4-FFF2-40B4-BE49-F238E27FC236}">
                <a16:creationId xmlns:a16="http://schemas.microsoft.com/office/drawing/2014/main" id="{00000000-0008-0000-0000-0000B00D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05" name="Line 2481">
            <a:extLst>
              <a:ext uri="{FF2B5EF4-FFF2-40B4-BE49-F238E27FC236}">
                <a16:creationId xmlns:a16="http://schemas.microsoft.com/office/drawing/2014/main" id="{00000000-0008-0000-0000-0000B10D0000}"/>
              </a:ext>
            </a:extLst>
          </xdr:cNvPr>
          <xdr:cNvSpPr>
            <a:spLocks noChangeShapeType="1"/>
          </xdr:cNvSpPr>
        </xdr:nvSpPr>
        <xdr:spPr bwMode="auto">
          <a:xfrm>
            <a:off x="7230" y="84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06" name="Freeform 2482">
            <a:extLst>
              <a:ext uri="{FF2B5EF4-FFF2-40B4-BE49-F238E27FC236}">
                <a16:creationId xmlns:a16="http://schemas.microsoft.com/office/drawing/2014/main" id="{00000000-0008-0000-0000-0000B20D0000}"/>
              </a:ext>
            </a:extLst>
          </xdr:cNvPr>
          <xdr:cNvSpPr>
            <a:spLocks/>
          </xdr:cNvSpPr>
        </xdr:nvSpPr>
        <xdr:spPr bwMode="auto">
          <a:xfrm>
            <a:off x="7112" y="10270"/>
            <a:ext cx="1" cy="1"/>
          </a:xfrm>
          <a:custGeom>
            <a:avLst/>
            <a:gdLst>
              <a:gd name="T0" fmla="*/ 2 w 2"/>
              <a:gd name="T1" fmla="*/ 2 h 2"/>
              <a:gd name="T2" fmla="*/ 0 w 2"/>
              <a:gd name="T3" fmla="*/ 1 h 2"/>
              <a:gd name="T4" fmla="*/ 0 w 2"/>
              <a:gd name="T5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2">
                <a:moveTo>
                  <a:pt x="2" y="2"/>
                </a:move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07" name="Line 2483">
            <a:extLst>
              <a:ext uri="{FF2B5EF4-FFF2-40B4-BE49-F238E27FC236}">
                <a16:creationId xmlns:a16="http://schemas.microsoft.com/office/drawing/2014/main" id="{00000000-0008-0000-0000-0000B30D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65" y="1180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08" name="Freeform 2484">
            <a:extLst>
              <a:ext uri="{FF2B5EF4-FFF2-40B4-BE49-F238E27FC236}">
                <a16:creationId xmlns:a16="http://schemas.microsoft.com/office/drawing/2014/main" id="{00000000-0008-0000-0000-0000B40D0000}"/>
              </a:ext>
            </a:extLst>
          </xdr:cNvPr>
          <xdr:cNvSpPr>
            <a:spLocks/>
          </xdr:cNvSpPr>
        </xdr:nvSpPr>
        <xdr:spPr bwMode="auto">
          <a:xfrm>
            <a:off x="7140" y="8400"/>
            <a:ext cx="1" cy="2"/>
          </a:xfrm>
          <a:custGeom>
            <a:avLst/>
            <a:gdLst>
              <a:gd name="T0" fmla="*/ 5 h 5"/>
              <a:gd name="T1" fmla="*/ 3 h 5"/>
              <a:gd name="T2" fmla="*/ 2 h 5"/>
              <a:gd name="T3" fmla="*/ 0 h 5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5">
                <a:moveTo>
                  <a:pt x="0" y="5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09" name="Freeform 2485">
            <a:extLst>
              <a:ext uri="{FF2B5EF4-FFF2-40B4-BE49-F238E27FC236}">
                <a16:creationId xmlns:a16="http://schemas.microsoft.com/office/drawing/2014/main" id="{00000000-0008-0000-0000-0000B50D0000}"/>
              </a:ext>
            </a:extLst>
          </xdr:cNvPr>
          <xdr:cNvSpPr>
            <a:spLocks/>
          </xdr:cNvSpPr>
        </xdr:nvSpPr>
        <xdr:spPr bwMode="auto">
          <a:xfrm>
            <a:off x="7142" y="8456"/>
            <a:ext cx="2" cy="8"/>
          </a:xfrm>
          <a:custGeom>
            <a:avLst/>
            <a:gdLst>
              <a:gd name="T0" fmla="*/ 6 w 6"/>
              <a:gd name="T1" fmla="*/ 24 h 24"/>
              <a:gd name="T2" fmla="*/ 6 w 6"/>
              <a:gd name="T3" fmla="*/ 22 h 24"/>
              <a:gd name="T4" fmla="*/ 3 w 6"/>
              <a:gd name="T5" fmla="*/ 10 h 24"/>
              <a:gd name="T6" fmla="*/ 0 w 6"/>
              <a:gd name="T7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6" h="24">
                <a:moveTo>
                  <a:pt x="6" y="24"/>
                </a:moveTo>
                <a:lnTo>
                  <a:pt x="6" y="22"/>
                </a:lnTo>
                <a:lnTo>
                  <a:pt x="3" y="1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10" name="Freeform 2486">
            <a:extLst>
              <a:ext uri="{FF2B5EF4-FFF2-40B4-BE49-F238E27FC236}">
                <a16:creationId xmlns:a16="http://schemas.microsoft.com/office/drawing/2014/main" id="{00000000-0008-0000-0000-0000B60D0000}"/>
              </a:ext>
            </a:extLst>
          </xdr:cNvPr>
          <xdr:cNvSpPr>
            <a:spLocks/>
          </xdr:cNvSpPr>
        </xdr:nvSpPr>
        <xdr:spPr bwMode="auto">
          <a:xfrm>
            <a:off x="7142" y="8398"/>
            <a:ext cx="2" cy="8"/>
          </a:xfrm>
          <a:custGeom>
            <a:avLst/>
            <a:gdLst>
              <a:gd name="T0" fmla="*/ 0 w 6"/>
              <a:gd name="T1" fmla="*/ 0 h 25"/>
              <a:gd name="T2" fmla="*/ 0 w 6"/>
              <a:gd name="T3" fmla="*/ 2 h 25"/>
              <a:gd name="T4" fmla="*/ 0 w 6"/>
              <a:gd name="T5" fmla="*/ 6 h 25"/>
              <a:gd name="T6" fmla="*/ 2 w 6"/>
              <a:gd name="T7" fmla="*/ 12 h 25"/>
              <a:gd name="T8" fmla="*/ 2 w 6"/>
              <a:gd name="T9" fmla="*/ 16 h 25"/>
              <a:gd name="T10" fmla="*/ 3 w 6"/>
              <a:gd name="T11" fmla="*/ 20 h 25"/>
              <a:gd name="T12" fmla="*/ 6 w 6"/>
              <a:gd name="T13" fmla="*/ 25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" h="25">
                <a:moveTo>
                  <a:pt x="0" y="0"/>
                </a:moveTo>
                <a:lnTo>
                  <a:pt x="0" y="2"/>
                </a:lnTo>
                <a:lnTo>
                  <a:pt x="0" y="6"/>
                </a:lnTo>
                <a:lnTo>
                  <a:pt x="2" y="12"/>
                </a:lnTo>
                <a:lnTo>
                  <a:pt x="2" y="16"/>
                </a:lnTo>
                <a:lnTo>
                  <a:pt x="3" y="20"/>
                </a:lnTo>
                <a:lnTo>
                  <a:pt x="6" y="2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11" name="Line 2487">
            <a:extLst>
              <a:ext uri="{FF2B5EF4-FFF2-40B4-BE49-F238E27FC236}">
                <a16:creationId xmlns:a16="http://schemas.microsoft.com/office/drawing/2014/main" id="{00000000-0008-0000-0000-0000B70D0000}"/>
              </a:ext>
            </a:extLst>
          </xdr:cNvPr>
          <xdr:cNvSpPr>
            <a:spLocks noChangeShapeType="1"/>
          </xdr:cNvSpPr>
        </xdr:nvSpPr>
        <xdr:spPr bwMode="auto">
          <a:xfrm>
            <a:off x="7256" y="8392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12" name="Freeform 2488">
            <a:extLst>
              <a:ext uri="{FF2B5EF4-FFF2-40B4-BE49-F238E27FC236}">
                <a16:creationId xmlns:a16="http://schemas.microsoft.com/office/drawing/2014/main" id="{00000000-0008-0000-0000-0000B80D0000}"/>
              </a:ext>
            </a:extLst>
          </xdr:cNvPr>
          <xdr:cNvSpPr>
            <a:spLocks/>
          </xdr:cNvSpPr>
        </xdr:nvSpPr>
        <xdr:spPr bwMode="auto">
          <a:xfrm>
            <a:off x="7110" y="10961"/>
            <a:ext cx="2" cy="3"/>
          </a:xfrm>
          <a:custGeom>
            <a:avLst/>
            <a:gdLst>
              <a:gd name="T0" fmla="*/ 4 w 4"/>
              <a:gd name="T1" fmla="*/ 0 h 7"/>
              <a:gd name="T2" fmla="*/ 4 w 4"/>
              <a:gd name="T3" fmla="*/ 2 h 7"/>
              <a:gd name="T4" fmla="*/ 3 w 4"/>
              <a:gd name="T5" fmla="*/ 3 h 7"/>
              <a:gd name="T6" fmla="*/ 3 w 4"/>
              <a:gd name="T7" fmla="*/ 4 h 7"/>
              <a:gd name="T8" fmla="*/ 1 w 4"/>
              <a:gd name="T9" fmla="*/ 6 h 7"/>
              <a:gd name="T10" fmla="*/ 0 w 4"/>
              <a:gd name="T11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" h="7">
                <a:moveTo>
                  <a:pt x="4" y="0"/>
                </a:moveTo>
                <a:lnTo>
                  <a:pt x="4" y="2"/>
                </a:lnTo>
                <a:lnTo>
                  <a:pt x="3" y="3"/>
                </a:lnTo>
                <a:lnTo>
                  <a:pt x="3" y="4"/>
                </a:lnTo>
                <a:lnTo>
                  <a:pt x="1" y="6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13" name="Line 2489">
            <a:extLst>
              <a:ext uri="{FF2B5EF4-FFF2-40B4-BE49-F238E27FC236}">
                <a16:creationId xmlns:a16="http://schemas.microsoft.com/office/drawing/2014/main" id="{00000000-0008-0000-0000-0000B90D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10271"/>
            <a:ext cx="1233" cy="71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14" name="Line 2490">
            <a:extLst>
              <a:ext uri="{FF2B5EF4-FFF2-40B4-BE49-F238E27FC236}">
                <a16:creationId xmlns:a16="http://schemas.microsoft.com/office/drawing/2014/main" id="{00000000-0008-0000-0000-0000BA0D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15" name="Line 2491">
            <a:extLst>
              <a:ext uri="{FF2B5EF4-FFF2-40B4-BE49-F238E27FC236}">
                <a16:creationId xmlns:a16="http://schemas.microsoft.com/office/drawing/2014/main" id="{00000000-0008-0000-0000-0000BB0D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16" name="Freeform 2492">
            <a:extLst>
              <a:ext uri="{FF2B5EF4-FFF2-40B4-BE49-F238E27FC236}">
                <a16:creationId xmlns:a16="http://schemas.microsoft.com/office/drawing/2014/main" id="{00000000-0008-0000-0000-0000BC0D0000}"/>
              </a:ext>
            </a:extLst>
          </xdr:cNvPr>
          <xdr:cNvSpPr>
            <a:spLocks/>
          </xdr:cNvSpPr>
        </xdr:nvSpPr>
        <xdr:spPr bwMode="auto">
          <a:xfrm>
            <a:off x="7270" y="8384"/>
            <a:ext cx="5" cy="9"/>
          </a:xfrm>
          <a:custGeom>
            <a:avLst/>
            <a:gdLst>
              <a:gd name="T0" fmla="*/ 0 w 17"/>
              <a:gd name="T1" fmla="*/ 0 h 26"/>
              <a:gd name="T2" fmla="*/ 0 w 17"/>
              <a:gd name="T3" fmla="*/ 3 h 26"/>
              <a:gd name="T4" fmla="*/ 1 w 17"/>
              <a:gd name="T5" fmla="*/ 10 h 26"/>
              <a:gd name="T6" fmla="*/ 6 w 17"/>
              <a:gd name="T7" fmla="*/ 16 h 26"/>
              <a:gd name="T8" fmla="*/ 11 w 17"/>
              <a:gd name="T9" fmla="*/ 20 h 26"/>
              <a:gd name="T10" fmla="*/ 17 w 17"/>
              <a:gd name="T11" fmla="*/ 26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6">
                <a:moveTo>
                  <a:pt x="0" y="0"/>
                </a:moveTo>
                <a:lnTo>
                  <a:pt x="0" y="3"/>
                </a:lnTo>
                <a:lnTo>
                  <a:pt x="1" y="10"/>
                </a:lnTo>
                <a:lnTo>
                  <a:pt x="6" y="16"/>
                </a:lnTo>
                <a:lnTo>
                  <a:pt x="11" y="20"/>
                </a:lnTo>
                <a:lnTo>
                  <a:pt x="17" y="2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17" name="Freeform 2493">
            <a:extLst>
              <a:ext uri="{FF2B5EF4-FFF2-40B4-BE49-F238E27FC236}">
                <a16:creationId xmlns:a16="http://schemas.microsoft.com/office/drawing/2014/main" id="{00000000-0008-0000-0000-0000BD0D0000}"/>
              </a:ext>
            </a:extLst>
          </xdr:cNvPr>
          <xdr:cNvSpPr>
            <a:spLocks/>
          </xdr:cNvSpPr>
        </xdr:nvSpPr>
        <xdr:spPr bwMode="auto">
          <a:xfrm>
            <a:off x="7304" y="8376"/>
            <a:ext cx="7" cy="8"/>
          </a:xfrm>
          <a:custGeom>
            <a:avLst/>
            <a:gdLst>
              <a:gd name="T0" fmla="*/ 19 w 19"/>
              <a:gd name="T1" fmla="*/ 24 h 24"/>
              <a:gd name="T2" fmla="*/ 19 w 19"/>
              <a:gd name="T3" fmla="*/ 21 h 24"/>
              <a:gd name="T4" fmla="*/ 16 w 19"/>
              <a:gd name="T5" fmla="*/ 15 h 24"/>
              <a:gd name="T6" fmla="*/ 13 w 19"/>
              <a:gd name="T7" fmla="*/ 10 h 24"/>
              <a:gd name="T8" fmla="*/ 7 w 19"/>
              <a:gd name="T9" fmla="*/ 4 h 24"/>
              <a:gd name="T10" fmla="*/ 0 w 19"/>
              <a:gd name="T11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9" h="24">
                <a:moveTo>
                  <a:pt x="19" y="24"/>
                </a:moveTo>
                <a:lnTo>
                  <a:pt x="19" y="21"/>
                </a:lnTo>
                <a:lnTo>
                  <a:pt x="16" y="15"/>
                </a:lnTo>
                <a:lnTo>
                  <a:pt x="13" y="10"/>
                </a:lnTo>
                <a:lnTo>
                  <a:pt x="7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18" name="Freeform 2494">
            <a:extLst>
              <a:ext uri="{FF2B5EF4-FFF2-40B4-BE49-F238E27FC236}">
                <a16:creationId xmlns:a16="http://schemas.microsoft.com/office/drawing/2014/main" id="{00000000-0008-0000-0000-0000BE0D0000}"/>
              </a:ext>
            </a:extLst>
          </xdr:cNvPr>
          <xdr:cNvSpPr>
            <a:spLocks/>
          </xdr:cNvSpPr>
        </xdr:nvSpPr>
        <xdr:spPr bwMode="auto">
          <a:xfrm>
            <a:off x="7140" y="8402"/>
            <a:ext cx="1" cy="3"/>
          </a:xfrm>
          <a:custGeom>
            <a:avLst/>
            <a:gdLst>
              <a:gd name="T0" fmla="*/ 0 w 3"/>
              <a:gd name="T1" fmla="*/ 0 h 10"/>
              <a:gd name="T2" fmla="*/ 1 w 3"/>
              <a:gd name="T3" fmla="*/ 5 h 10"/>
              <a:gd name="T4" fmla="*/ 3 w 3"/>
              <a:gd name="T5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0"/>
                </a:moveTo>
                <a:lnTo>
                  <a:pt x="1" y="5"/>
                </a:lnTo>
                <a:lnTo>
                  <a:pt x="3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19" name="Line 2495">
            <a:extLst>
              <a:ext uri="{FF2B5EF4-FFF2-40B4-BE49-F238E27FC236}">
                <a16:creationId xmlns:a16="http://schemas.microsoft.com/office/drawing/2014/main" id="{00000000-0008-0000-0000-0000BF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69" y="84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20" name="Line 2496">
            <a:extLst>
              <a:ext uri="{FF2B5EF4-FFF2-40B4-BE49-F238E27FC236}">
                <a16:creationId xmlns:a16="http://schemas.microsoft.com/office/drawing/2014/main" id="{00000000-0008-0000-0000-0000C0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93" y="10976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21" name="Line 2497">
            <a:extLst>
              <a:ext uri="{FF2B5EF4-FFF2-40B4-BE49-F238E27FC236}">
                <a16:creationId xmlns:a16="http://schemas.microsoft.com/office/drawing/2014/main" id="{00000000-0008-0000-0000-0000C1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14" y="10063"/>
            <a:ext cx="25" cy="1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22" name="Freeform 2498">
            <a:extLst>
              <a:ext uri="{FF2B5EF4-FFF2-40B4-BE49-F238E27FC236}">
                <a16:creationId xmlns:a16="http://schemas.microsoft.com/office/drawing/2014/main" id="{00000000-0008-0000-0000-0000C20D0000}"/>
              </a:ext>
            </a:extLst>
          </xdr:cNvPr>
          <xdr:cNvSpPr>
            <a:spLocks/>
          </xdr:cNvSpPr>
        </xdr:nvSpPr>
        <xdr:spPr bwMode="auto">
          <a:xfrm>
            <a:off x="8667" y="9227"/>
            <a:ext cx="97" cy="34"/>
          </a:xfrm>
          <a:custGeom>
            <a:avLst/>
            <a:gdLst>
              <a:gd name="T0" fmla="*/ 0 w 291"/>
              <a:gd name="T1" fmla="*/ 28 h 103"/>
              <a:gd name="T2" fmla="*/ 8 w 291"/>
              <a:gd name="T3" fmla="*/ 24 h 103"/>
              <a:gd name="T4" fmla="*/ 18 w 291"/>
              <a:gd name="T5" fmla="*/ 20 h 103"/>
              <a:gd name="T6" fmla="*/ 28 w 291"/>
              <a:gd name="T7" fmla="*/ 16 h 103"/>
              <a:gd name="T8" fmla="*/ 38 w 291"/>
              <a:gd name="T9" fmla="*/ 13 h 103"/>
              <a:gd name="T10" fmla="*/ 48 w 291"/>
              <a:gd name="T11" fmla="*/ 8 h 103"/>
              <a:gd name="T12" fmla="*/ 60 w 291"/>
              <a:gd name="T13" fmla="*/ 7 h 103"/>
              <a:gd name="T14" fmla="*/ 71 w 291"/>
              <a:gd name="T15" fmla="*/ 4 h 103"/>
              <a:gd name="T16" fmla="*/ 82 w 291"/>
              <a:gd name="T17" fmla="*/ 3 h 103"/>
              <a:gd name="T18" fmla="*/ 94 w 291"/>
              <a:gd name="T19" fmla="*/ 1 h 103"/>
              <a:gd name="T20" fmla="*/ 105 w 291"/>
              <a:gd name="T21" fmla="*/ 0 h 103"/>
              <a:gd name="T22" fmla="*/ 117 w 291"/>
              <a:gd name="T23" fmla="*/ 0 h 103"/>
              <a:gd name="T24" fmla="*/ 129 w 291"/>
              <a:gd name="T25" fmla="*/ 0 h 103"/>
              <a:gd name="T26" fmla="*/ 141 w 291"/>
              <a:gd name="T27" fmla="*/ 1 h 103"/>
              <a:gd name="T28" fmla="*/ 152 w 291"/>
              <a:gd name="T29" fmla="*/ 1 h 103"/>
              <a:gd name="T30" fmla="*/ 164 w 291"/>
              <a:gd name="T31" fmla="*/ 4 h 103"/>
              <a:gd name="T32" fmla="*/ 175 w 291"/>
              <a:gd name="T33" fmla="*/ 6 h 103"/>
              <a:gd name="T34" fmla="*/ 187 w 291"/>
              <a:gd name="T35" fmla="*/ 8 h 103"/>
              <a:gd name="T36" fmla="*/ 197 w 291"/>
              <a:gd name="T37" fmla="*/ 11 h 103"/>
              <a:gd name="T38" fmla="*/ 207 w 291"/>
              <a:gd name="T39" fmla="*/ 14 h 103"/>
              <a:gd name="T40" fmla="*/ 217 w 291"/>
              <a:gd name="T41" fmla="*/ 18 h 103"/>
              <a:gd name="T42" fmla="*/ 227 w 291"/>
              <a:gd name="T43" fmla="*/ 23 h 103"/>
              <a:gd name="T44" fmla="*/ 235 w 291"/>
              <a:gd name="T45" fmla="*/ 27 h 103"/>
              <a:gd name="T46" fmla="*/ 244 w 291"/>
              <a:gd name="T47" fmla="*/ 31 h 103"/>
              <a:gd name="T48" fmla="*/ 252 w 291"/>
              <a:gd name="T49" fmla="*/ 37 h 103"/>
              <a:gd name="T50" fmla="*/ 259 w 291"/>
              <a:gd name="T51" fmla="*/ 43 h 103"/>
              <a:gd name="T52" fmla="*/ 265 w 291"/>
              <a:gd name="T53" fmla="*/ 48 h 103"/>
              <a:gd name="T54" fmla="*/ 271 w 291"/>
              <a:gd name="T55" fmla="*/ 56 h 103"/>
              <a:gd name="T56" fmla="*/ 276 w 291"/>
              <a:gd name="T57" fmla="*/ 61 h 103"/>
              <a:gd name="T58" fmla="*/ 281 w 291"/>
              <a:gd name="T59" fmla="*/ 68 h 103"/>
              <a:gd name="T60" fmla="*/ 284 w 291"/>
              <a:gd name="T61" fmla="*/ 76 h 103"/>
              <a:gd name="T62" fmla="*/ 286 w 291"/>
              <a:gd name="T63" fmla="*/ 81 h 103"/>
              <a:gd name="T64" fmla="*/ 289 w 291"/>
              <a:gd name="T65" fmla="*/ 88 h 103"/>
              <a:gd name="T66" fmla="*/ 291 w 291"/>
              <a:gd name="T67" fmla="*/ 95 h 103"/>
              <a:gd name="T68" fmla="*/ 291 w 291"/>
              <a:gd name="T69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291" h="103">
                <a:moveTo>
                  <a:pt x="0" y="28"/>
                </a:moveTo>
                <a:lnTo>
                  <a:pt x="8" y="24"/>
                </a:lnTo>
                <a:lnTo>
                  <a:pt x="18" y="20"/>
                </a:lnTo>
                <a:lnTo>
                  <a:pt x="28" y="16"/>
                </a:lnTo>
                <a:lnTo>
                  <a:pt x="38" y="13"/>
                </a:lnTo>
                <a:lnTo>
                  <a:pt x="48" y="8"/>
                </a:lnTo>
                <a:lnTo>
                  <a:pt x="60" y="7"/>
                </a:lnTo>
                <a:lnTo>
                  <a:pt x="71" y="4"/>
                </a:lnTo>
                <a:lnTo>
                  <a:pt x="82" y="3"/>
                </a:lnTo>
                <a:lnTo>
                  <a:pt x="94" y="1"/>
                </a:lnTo>
                <a:lnTo>
                  <a:pt x="105" y="0"/>
                </a:lnTo>
                <a:lnTo>
                  <a:pt x="117" y="0"/>
                </a:lnTo>
                <a:lnTo>
                  <a:pt x="129" y="0"/>
                </a:lnTo>
                <a:lnTo>
                  <a:pt x="141" y="1"/>
                </a:lnTo>
                <a:lnTo>
                  <a:pt x="152" y="1"/>
                </a:lnTo>
                <a:lnTo>
                  <a:pt x="164" y="4"/>
                </a:lnTo>
                <a:lnTo>
                  <a:pt x="175" y="6"/>
                </a:lnTo>
                <a:lnTo>
                  <a:pt x="187" y="8"/>
                </a:lnTo>
                <a:lnTo>
                  <a:pt x="197" y="11"/>
                </a:lnTo>
                <a:lnTo>
                  <a:pt x="207" y="14"/>
                </a:lnTo>
                <a:lnTo>
                  <a:pt x="217" y="18"/>
                </a:lnTo>
                <a:lnTo>
                  <a:pt x="227" y="23"/>
                </a:lnTo>
                <a:lnTo>
                  <a:pt x="235" y="27"/>
                </a:lnTo>
                <a:lnTo>
                  <a:pt x="244" y="31"/>
                </a:lnTo>
                <a:lnTo>
                  <a:pt x="252" y="37"/>
                </a:lnTo>
                <a:lnTo>
                  <a:pt x="259" y="43"/>
                </a:lnTo>
                <a:lnTo>
                  <a:pt x="265" y="48"/>
                </a:lnTo>
                <a:lnTo>
                  <a:pt x="271" y="56"/>
                </a:lnTo>
                <a:lnTo>
                  <a:pt x="276" y="61"/>
                </a:lnTo>
                <a:lnTo>
                  <a:pt x="281" y="68"/>
                </a:lnTo>
                <a:lnTo>
                  <a:pt x="284" y="76"/>
                </a:lnTo>
                <a:lnTo>
                  <a:pt x="286" y="81"/>
                </a:lnTo>
                <a:lnTo>
                  <a:pt x="289" y="88"/>
                </a:lnTo>
                <a:lnTo>
                  <a:pt x="291" y="95"/>
                </a:lnTo>
                <a:lnTo>
                  <a:pt x="291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23" name="Freeform 2499">
            <a:extLst>
              <a:ext uri="{FF2B5EF4-FFF2-40B4-BE49-F238E27FC236}">
                <a16:creationId xmlns:a16="http://schemas.microsoft.com/office/drawing/2014/main" id="{00000000-0008-0000-0000-0000C30D0000}"/>
              </a:ext>
            </a:extLst>
          </xdr:cNvPr>
          <xdr:cNvSpPr>
            <a:spLocks/>
          </xdr:cNvSpPr>
        </xdr:nvSpPr>
        <xdr:spPr bwMode="auto">
          <a:xfrm>
            <a:off x="8858" y="9244"/>
            <a:ext cx="2" cy="1"/>
          </a:xfrm>
          <a:custGeom>
            <a:avLst/>
            <a:gdLst>
              <a:gd name="T0" fmla="*/ 5 w 5"/>
              <a:gd name="T1" fmla="*/ 2 h 2"/>
              <a:gd name="T2" fmla="*/ 4 w 5"/>
              <a:gd name="T3" fmla="*/ 2 h 2"/>
              <a:gd name="T4" fmla="*/ 3 w 5"/>
              <a:gd name="T5" fmla="*/ 2 h 2"/>
              <a:gd name="T6" fmla="*/ 1 w 5"/>
              <a:gd name="T7" fmla="*/ 2 h 2"/>
              <a:gd name="T8" fmla="*/ 0 w 5"/>
              <a:gd name="T9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" h="2">
                <a:moveTo>
                  <a:pt x="5" y="2"/>
                </a:moveTo>
                <a:lnTo>
                  <a:pt x="4" y="2"/>
                </a:lnTo>
                <a:lnTo>
                  <a:pt x="3" y="2"/>
                </a:lnTo>
                <a:lnTo>
                  <a:pt x="1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24" name="Freeform 2500">
            <a:extLst>
              <a:ext uri="{FF2B5EF4-FFF2-40B4-BE49-F238E27FC236}">
                <a16:creationId xmlns:a16="http://schemas.microsoft.com/office/drawing/2014/main" id="{00000000-0008-0000-0000-0000C40D0000}"/>
              </a:ext>
            </a:extLst>
          </xdr:cNvPr>
          <xdr:cNvSpPr>
            <a:spLocks/>
          </xdr:cNvSpPr>
        </xdr:nvSpPr>
        <xdr:spPr bwMode="auto">
          <a:xfrm>
            <a:off x="8855" y="9243"/>
            <a:ext cx="2" cy="1"/>
          </a:xfrm>
          <a:custGeom>
            <a:avLst/>
            <a:gdLst>
              <a:gd name="T0" fmla="*/ 0 w 6"/>
              <a:gd name="T1" fmla="*/ 2 h 2"/>
              <a:gd name="T2" fmla="*/ 0 w 6"/>
              <a:gd name="T3" fmla="*/ 0 h 2"/>
              <a:gd name="T4" fmla="*/ 2 w 6"/>
              <a:gd name="T5" fmla="*/ 0 h 2"/>
              <a:gd name="T6" fmla="*/ 3 w 6"/>
              <a:gd name="T7" fmla="*/ 0 h 2"/>
              <a:gd name="T8" fmla="*/ 4 w 6"/>
              <a:gd name="T9" fmla="*/ 2 h 2"/>
              <a:gd name="T10" fmla="*/ 6 w 6"/>
              <a:gd name="T11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" h="2">
                <a:moveTo>
                  <a:pt x="0" y="2"/>
                </a:moveTo>
                <a:lnTo>
                  <a:pt x="0" y="0"/>
                </a:lnTo>
                <a:lnTo>
                  <a:pt x="2" y="0"/>
                </a:lnTo>
                <a:lnTo>
                  <a:pt x="3" y="0"/>
                </a:lnTo>
                <a:lnTo>
                  <a:pt x="4" y="2"/>
                </a:lnTo>
                <a:lnTo>
                  <a:pt x="6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25" name="Freeform 2501">
            <a:extLst>
              <a:ext uri="{FF2B5EF4-FFF2-40B4-BE49-F238E27FC236}">
                <a16:creationId xmlns:a16="http://schemas.microsoft.com/office/drawing/2014/main" id="{00000000-0008-0000-0000-0000C50D0000}"/>
              </a:ext>
            </a:extLst>
          </xdr:cNvPr>
          <xdr:cNvSpPr>
            <a:spLocks/>
          </xdr:cNvSpPr>
        </xdr:nvSpPr>
        <xdr:spPr bwMode="auto">
          <a:xfrm>
            <a:off x="8739" y="9290"/>
            <a:ext cx="8" cy="4"/>
          </a:xfrm>
          <a:custGeom>
            <a:avLst/>
            <a:gdLst>
              <a:gd name="T0" fmla="*/ 0 w 24"/>
              <a:gd name="T1" fmla="*/ 11 h 11"/>
              <a:gd name="T2" fmla="*/ 7 w 24"/>
              <a:gd name="T3" fmla="*/ 9 h 11"/>
              <a:gd name="T4" fmla="*/ 12 w 24"/>
              <a:gd name="T5" fmla="*/ 6 h 11"/>
              <a:gd name="T6" fmla="*/ 18 w 24"/>
              <a:gd name="T7" fmla="*/ 3 h 11"/>
              <a:gd name="T8" fmla="*/ 24 w 24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1">
                <a:moveTo>
                  <a:pt x="0" y="11"/>
                </a:moveTo>
                <a:lnTo>
                  <a:pt x="7" y="9"/>
                </a:lnTo>
                <a:lnTo>
                  <a:pt x="12" y="6"/>
                </a:lnTo>
                <a:lnTo>
                  <a:pt x="18" y="3"/>
                </a:lnTo>
                <a:lnTo>
                  <a:pt x="2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26" name="Freeform 2502">
            <a:extLst>
              <a:ext uri="{FF2B5EF4-FFF2-40B4-BE49-F238E27FC236}">
                <a16:creationId xmlns:a16="http://schemas.microsoft.com/office/drawing/2014/main" id="{00000000-0008-0000-0000-0000C60D0000}"/>
              </a:ext>
            </a:extLst>
          </xdr:cNvPr>
          <xdr:cNvSpPr>
            <a:spLocks/>
          </xdr:cNvSpPr>
        </xdr:nvSpPr>
        <xdr:spPr bwMode="auto">
          <a:xfrm>
            <a:off x="8625" y="9356"/>
            <a:ext cx="7" cy="4"/>
          </a:xfrm>
          <a:custGeom>
            <a:avLst/>
            <a:gdLst>
              <a:gd name="T0" fmla="*/ 0 w 23"/>
              <a:gd name="T1" fmla="*/ 10 h 10"/>
              <a:gd name="T2" fmla="*/ 6 w 23"/>
              <a:gd name="T3" fmla="*/ 9 h 10"/>
              <a:gd name="T4" fmla="*/ 11 w 23"/>
              <a:gd name="T5" fmla="*/ 6 h 10"/>
              <a:gd name="T6" fmla="*/ 17 w 23"/>
              <a:gd name="T7" fmla="*/ 3 h 10"/>
              <a:gd name="T8" fmla="*/ 23 w 23"/>
              <a:gd name="T9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0">
                <a:moveTo>
                  <a:pt x="0" y="10"/>
                </a:moveTo>
                <a:lnTo>
                  <a:pt x="6" y="9"/>
                </a:lnTo>
                <a:lnTo>
                  <a:pt x="11" y="6"/>
                </a:lnTo>
                <a:lnTo>
                  <a:pt x="17" y="3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27" name="Line 2503">
            <a:extLst>
              <a:ext uri="{FF2B5EF4-FFF2-40B4-BE49-F238E27FC236}">
                <a16:creationId xmlns:a16="http://schemas.microsoft.com/office/drawing/2014/main" id="{00000000-0008-0000-0000-0000C7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37" y="9294"/>
            <a:ext cx="6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28" name="Freeform 2504">
            <a:extLst>
              <a:ext uri="{FF2B5EF4-FFF2-40B4-BE49-F238E27FC236}">
                <a16:creationId xmlns:a16="http://schemas.microsoft.com/office/drawing/2014/main" id="{00000000-0008-0000-0000-0000C80D0000}"/>
              </a:ext>
            </a:extLst>
          </xdr:cNvPr>
          <xdr:cNvSpPr>
            <a:spLocks/>
          </xdr:cNvSpPr>
        </xdr:nvSpPr>
        <xdr:spPr bwMode="auto">
          <a:xfrm>
            <a:off x="8735" y="9294"/>
            <a:ext cx="4" cy="2"/>
          </a:xfrm>
          <a:custGeom>
            <a:avLst/>
            <a:gdLst>
              <a:gd name="T0" fmla="*/ 0 w 13"/>
              <a:gd name="T1" fmla="*/ 5 h 5"/>
              <a:gd name="T2" fmla="*/ 7 w 13"/>
              <a:gd name="T3" fmla="*/ 2 h 5"/>
              <a:gd name="T4" fmla="*/ 13 w 13"/>
              <a:gd name="T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5">
                <a:moveTo>
                  <a:pt x="0" y="5"/>
                </a:moveTo>
                <a:lnTo>
                  <a:pt x="7" y="2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29" name="Freeform 2505">
            <a:extLst>
              <a:ext uri="{FF2B5EF4-FFF2-40B4-BE49-F238E27FC236}">
                <a16:creationId xmlns:a16="http://schemas.microsoft.com/office/drawing/2014/main" id="{00000000-0008-0000-0000-0000C90D0000}"/>
              </a:ext>
            </a:extLst>
          </xdr:cNvPr>
          <xdr:cNvSpPr>
            <a:spLocks/>
          </xdr:cNvSpPr>
        </xdr:nvSpPr>
        <xdr:spPr bwMode="auto">
          <a:xfrm>
            <a:off x="8620" y="9360"/>
            <a:ext cx="5" cy="2"/>
          </a:xfrm>
          <a:custGeom>
            <a:avLst/>
            <a:gdLst>
              <a:gd name="T0" fmla="*/ 0 w 13"/>
              <a:gd name="T1" fmla="*/ 6 h 6"/>
              <a:gd name="T2" fmla="*/ 6 w 13"/>
              <a:gd name="T3" fmla="*/ 3 h 6"/>
              <a:gd name="T4" fmla="*/ 13 w 13"/>
              <a:gd name="T5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6">
                <a:moveTo>
                  <a:pt x="0" y="6"/>
                </a:moveTo>
                <a:lnTo>
                  <a:pt x="6" y="3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30" name="Freeform 2506">
            <a:extLst>
              <a:ext uri="{FF2B5EF4-FFF2-40B4-BE49-F238E27FC236}">
                <a16:creationId xmlns:a16="http://schemas.microsoft.com/office/drawing/2014/main" id="{00000000-0008-0000-0000-0000CA0D0000}"/>
              </a:ext>
            </a:extLst>
          </xdr:cNvPr>
          <xdr:cNvSpPr>
            <a:spLocks/>
          </xdr:cNvSpPr>
        </xdr:nvSpPr>
        <xdr:spPr bwMode="auto">
          <a:xfrm>
            <a:off x="8709" y="9296"/>
            <a:ext cx="28" cy="5"/>
          </a:xfrm>
          <a:custGeom>
            <a:avLst/>
            <a:gdLst>
              <a:gd name="T0" fmla="*/ 83 w 83"/>
              <a:gd name="T1" fmla="*/ 0 h 14"/>
              <a:gd name="T2" fmla="*/ 64 w 83"/>
              <a:gd name="T3" fmla="*/ 6 h 14"/>
              <a:gd name="T4" fmla="*/ 43 w 83"/>
              <a:gd name="T5" fmla="*/ 10 h 14"/>
              <a:gd name="T6" fmla="*/ 23 w 83"/>
              <a:gd name="T7" fmla="*/ 13 h 14"/>
              <a:gd name="T8" fmla="*/ 0 w 83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3" h="14">
                <a:moveTo>
                  <a:pt x="83" y="0"/>
                </a:moveTo>
                <a:lnTo>
                  <a:pt x="64" y="6"/>
                </a:lnTo>
                <a:lnTo>
                  <a:pt x="43" y="10"/>
                </a:lnTo>
                <a:lnTo>
                  <a:pt x="23" y="13"/>
                </a:lnTo>
                <a:lnTo>
                  <a:pt x="0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31" name="Freeform 2507">
            <a:extLst>
              <a:ext uri="{FF2B5EF4-FFF2-40B4-BE49-F238E27FC236}">
                <a16:creationId xmlns:a16="http://schemas.microsoft.com/office/drawing/2014/main" id="{00000000-0008-0000-0000-0000CB0D0000}"/>
              </a:ext>
            </a:extLst>
          </xdr:cNvPr>
          <xdr:cNvSpPr>
            <a:spLocks/>
          </xdr:cNvSpPr>
        </xdr:nvSpPr>
        <xdr:spPr bwMode="auto">
          <a:xfrm>
            <a:off x="7257" y="8393"/>
            <a:ext cx="1" cy="5"/>
          </a:xfrm>
          <a:custGeom>
            <a:avLst/>
            <a:gdLst>
              <a:gd name="T0" fmla="*/ 5 w 5"/>
              <a:gd name="T1" fmla="*/ 15 h 15"/>
              <a:gd name="T2" fmla="*/ 3 w 5"/>
              <a:gd name="T3" fmla="*/ 10 h 15"/>
              <a:gd name="T4" fmla="*/ 2 w 5"/>
              <a:gd name="T5" fmla="*/ 4 h 15"/>
              <a:gd name="T6" fmla="*/ 0 w 5"/>
              <a:gd name="T7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" h="15">
                <a:moveTo>
                  <a:pt x="5" y="15"/>
                </a:moveTo>
                <a:lnTo>
                  <a:pt x="3" y="10"/>
                </a:lnTo>
                <a:lnTo>
                  <a:pt x="2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32" name="Line 2508">
            <a:extLst>
              <a:ext uri="{FF2B5EF4-FFF2-40B4-BE49-F238E27FC236}">
                <a16:creationId xmlns:a16="http://schemas.microsoft.com/office/drawing/2014/main" id="{00000000-0008-0000-0000-0000CC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93" y="1097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33" name="Freeform 2509">
            <a:extLst>
              <a:ext uri="{FF2B5EF4-FFF2-40B4-BE49-F238E27FC236}">
                <a16:creationId xmlns:a16="http://schemas.microsoft.com/office/drawing/2014/main" id="{00000000-0008-0000-0000-0000CD0D0000}"/>
              </a:ext>
            </a:extLst>
          </xdr:cNvPr>
          <xdr:cNvSpPr>
            <a:spLocks/>
          </xdr:cNvSpPr>
        </xdr:nvSpPr>
        <xdr:spPr bwMode="auto">
          <a:xfrm>
            <a:off x="8632" y="9353"/>
            <a:ext cx="6" cy="3"/>
          </a:xfrm>
          <a:custGeom>
            <a:avLst/>
            <a:gdLst>
              <a:gd name="T0" fmla="*/ 0 w 16"/>
              <a:gd name="T1" fmla="*/ 10 h 10"/>
              <a:gd name="T2" fmla="*/ 6 w 16"/>
              <a:gd name="T3" fmla="*/ 6 h 10"/>
              <a:gd name="T4" fmla="*/ 11 w 16"/>
              <a:gd name="T5" fmla="*/ 3 h 10"/>
              <a:gd name="T6" fmla="*/ 16 w 16"/>
              <a:gd name="T7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6" y="6"/>
                </a:lnTo>
                <a:lnTo>
                  <a:pt x="11" y="3"/>
                </a:lnTo>
                <a:lnTo>
                  <a:pt x="1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34" name="Freeform 2510">
            <a:extLst>
              <a:ext uri="{FF2B5EF4-FFF2-40B4-BE49-F238E27FC236}">
                <a16:creationId xmlns:a16="http://schemas.microsoft.com/office/drawing/2014/main" id="{00000000-0008-0000-0000-0000CE0D0000}"/>
              </a:ext>
            </a:extLst>
          </xdr:cNvPr>
          <xdr:cNvSpPr>
            <a:spLocks/>
          </xdr:cNvSpPr>
        </xdr:nvSpPr>
        <xdr:spPr bwMode="auto">
          <a:xfrm>
            <a:off x="8747" y="9283"/>
            <a:ext cx="9" cy="7"/>
          </a:xfrm>
          <a:custGeom>
            <a:avLst/>
            <a:gdLst>
              <a:gd name="T0" fmla="*/ 0 w 27"/>
              <a:gd name="T1" fmla="*/ 21 h 21"/>
              <a:gd name="T2" fmla="*/ 4 w 27"/>
              <a:gd name="T3" fmla="*/ 17 h 21"/>
              <a:gd name="T4" fmla="*/ 10 w 27"/>
              <a:gd name="T5" fmla="*/ 14 h 21"/>
              <a:gd name="T6" fmla="*/ 14 w 27"/>
              <a:gd name="T7" fmla="*/ 11 h 21"/>
              <a:gd name="T8" fmla="*/ 18 w 27"/>
              <a:gd name="T9" fmla="*/ 7 h 21"/>
              <a:gd name="T10" fmla="*/ 23 w 27"/>
              <a:gd name="T11" fmla="*/ 4 h 21"/>
              <a:gd name="T12" fmla="*/ 27 w 27"/>
              <a:gd name="T13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7" h="21">
                <a:moveTo>
                  <a:pt x="0" y="21"/>
                </a:moveTo>
                <a:lnTo>
                  <a:pt x="4" y="17"/>
                </a:lnTo>
                <a:lnTo>
                  <a:pt x="10" y="14"/>
                </a:lnTo>
                <a:lnTo>
                  <a:pt x="14" y="11"/>
                </a:lnTo>
                <a:lnTo>
                  <a:pt x="18" y="7"/>
                </a:lnTo>
                <a:lnTo>
                  <a:pt x="23" y="4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35" name="Freeform 2511">
            <a:extLst>
              <a:ext uri="{FF2B5EF4-FFF2-40B4-BE49-F238E27FC236}">
                <a16:creationId xmlns:a16="http://schemas.microsoft.com/office/drawing/2014/main" id="{00000000-0008-0000-0000-0000CF0D0000}"/>
              </a:ext>
            </a:extLst>
          </xdr:cNvPr>
          <xdr:cNvSpPr>
            <a:spLocks/>
          </xdr:cNvSpPr>
        </xdr:nvSpPr>
        <xdr:spPr bwMode="auto">
          <a:xfrm>
            <a:off x="8706" y="9302"/>
            <a:ext cx="1" cy="1"/>
          </a:xfrm>
          <a:custGeom>
            <a:avLst/>
            <a:gdLst>
              <a:gd name="T0" fmla="*/ 3 w 3"/>
              <a:gd name="T1" fmla="*/ 0 h 2"/>
              <a:gd name="T2" fmla="*/ 1 w 3"/>
              <a:gd name="T3" fmla="*/ 0 h 2"/>
              <a:gd name="T4" fmla="*/ 1 w 3"/>
              <a:gd name="T5" fmla="*/ 2 h 2"/>
              <a:gd name="T6" fmla="*/ 0 w 3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2">
                <a:moveTo>
                  <a:pt x="3" y="0"/>
                </a:moveTo>
                <a:lnTo>
                  <a:pt x="1" y="0"/>
                </a:lnTo>
                <a:lnTo>
                  <a:pt x="1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36" name="Line 2512">
            <a:extLst>
              <a:ext uri="{FF2B5EF4-FFF2-40B4-BE49-F238E27FC236}">
                <a16:creationId xmlns:a16="http://schemas.microsoft.com/office/drawing/2014/main" id="{00000000-0008-0000-0000-0000D0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39" y="9360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37" name="Line 2513">
            <a:extLst>
              <a:ext uri="{FF2B5EF4-FFF2-40B4-BE49-F238E27FC236}">
                <a16:creationId xmlns:a16="http://schemas.microsoft.com/office/drawing/2014/main" id="{00000000-0008-0000-0000-0000D1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00" y="9243"/>
            <a:ext cx="55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38" name="Line 2514">
            <a:extLst>
              <a:ext uri="{FF2B5EF4-FFF2-40B4-BE49-F238E27FC236}">
                <a16:creationId xmlns:a16="http://schemas.microsoft.com/office/drawing/2014/main" id="{00000000-0008-0000-0000-0000D2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733" y="9282"/>
            <a:ext cx="55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39" name="Line 2515">
            <a:extLst>
              <a:ext uri="{FF2B5EF4-FFF2-40B4-BE49-F238E27FC236}">
                <a16:creationId xmlns:a16="http://schemas.microsoft.com/office/drawing/2014/main" id="{00000000-0008-0000-0000-0000D3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5" y="9321"/>
            <a:ext cx="56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40" name="Line 2516">
            <a:extLst>
              <a:ext uri="{FF2B5EF4-FFF2-40B4-BE49-F238E27FC236}">
                <a16:creationId xmlns:a16="http://schemas.microsoft.com/office/drawing/2014/main" id="{00000000-0008-0000-0000-0000D4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93" y="9280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41" name="Line 2517">
            <a:extLst>
              <a:ext uri="{FF2B5EF4-FFF2-40B4-BE49-F238E27FC236}">
                <a16:creationId xmlns:a16="http://schemas.microsoft.com/office/drawing/2014/main" id="{00000000-0008-0000-0000-0000D5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26" y="9319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42" name="Line 2518">
            <a:extLst>
              <a:ext uri="{FF2B5EF4-FFF2-40B4-BE49-F238E27FC236}">
                <a16:creationId xmlns:a16="http://schemas.microsoft.com/office/drawing/2014/main" id="{00000000-0008-0000-0000-0000D6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58" y="9358"/>
            <a:ext cx="6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43" name="Line 2519">
            <a:extLst>
              <a:ext uri="{FF2B5EF4-FFF2-40B4-BE49-F238E27FC236}">
                <a16:creationId xmlns:a16="http://schemas.microsoft.com/office/drawing/2014/main" id="{00000000-0008-0000-0000-0000D7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60" y="9241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44" name="Line 2520">
            <a:extLst>
              <a:ext uri="{FF2B5EF4-FFF2-40B4-BE49-F238E27FC236}">
                <a16:creationId xmlns:a16="http://schemas.microsoft.com/office/drawing/2014/main" id="{00000000-0008-0000-0000-0000D8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31" y="9357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45" name="Line 2521">
            <a:extLst>
              <a:ext uri="{FF2B5EF4-FFF2-40B4-BE49-F238E27FC236}">
                <a16:creationId xmlns:a16="http://schemas.microsoft.com/office/drawing/2014/main" id="{00000000-0008-0000-0000-0000D9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552" y="930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46" name="Freeform 2522">
            <a:extLst>
              <a:ext uri="{FF2B5EF4-FFF2-40B4-BE49-F238E27FC236}">
                <a16:creationId xmlns:a16="http://schemas.microsoft.com/office/drawing/2014/main" id="{00000000-0008-0000-0000-0000DA0D0000}"/>
              </a:ext>
            </a:extLst>
          </xdr:cNvPr>
          <xdr:cNvSpPr>
            <a:spLocks/>
          </xdr:cNvSpPr>
        </xdr:nvSpPr>
        <xdr:spPr bwMode="auto">
          <a:xfrm>
            <a:off x="8553" y="9293"/>
            <a:ext cx="96" cy="34"/>
          </a:xfrm>
          <a:custGeom>
            <a:avLst/>
            <a:gdLst>
              <a:gd name="T0" fmla="*/ 0 w 289"/>
              <a:gd name="T1" fmla="*/ 27 h 103"/>
              <a:gd name="T2" fmla="*/ 8 w 289"/>
              <a:gd name="T3" fmla="*/ 24 h 103"/>
              <a:gd name="T4" fmla="*/ 16 w 289"/>
              <a:gd name="T5" fmla="*/ 20 h 103"/>
              <a:gd name="T6" fmla="*/ 26 w 289"/>
              <a:gd name="T7" fmla="*/ 16 h 103"/>
              <a:gd name="T8" fmla="*/ 38 w 289"/>
              <a:gd name="T9" fmla="*/ 12 h 103"/>
              <a:gd name="T10" fmla="*/ 48 w 289"/>
              <a:gd name="T11" fmla="*/ 9 h 103"/>
              <a:gd name="T12" fmla="*/ 59 w 289"/>
              <a:gd name="T13" fmla="*/ 6 h 103"/>
              <a:gd name="T14" fmla="*/ 69 w 289"/>
              <a:gd name="T15" fmla="*/ 4 h 103"/>
              <a:gd name="T16" fmla="*/ 80 w 289"/>
              <a:gd name="T17" fmla="*/ 3 h 103"/>
              <a:gd name="T18" fmla="*/ 93 w 289"/>
              <a:gd name="T19" fmla="*/ 2 h 103"/>
              <a:gd name="T20" fmla="*/ 105 w 289"/>
              <a:gd name="T21" fmla="*/ 0 h 103"/>
              <a:gd name="T22" fmla="*/ 116 w 289"/>
              <a:gd name="T23" fmla="*/ 0 h 103"/>
              <a:gd name="T24" fmla="*/ 127 w 289"/>
              <a:gd name="T25" fmla="*/ 0 h 103"/>
              <a:gd name="T26" fmla="*/ 139 w 289"/>
              <a:gd name="T27" fmla="*/ 2 h 103"/>
              <a:gd name="T28" fmla="*/ 152 w 289"/>
              <a:gd name="T29" fmla="*/ 2 h 103"/>
              <a:gd name="T30" fmla="*/ 163 w 289"/>
              <a:gd name="T31" fmla="*/ 3 h 103"/>
              <a:gd name="T32" fmla="*/ 173 w 289"/>
              <a:gd name="T33" fmla="*/ 6 h 103"/>
              <a:gd name="T34" fmla="*/ 185 w 289"/>
              <a:gd name="T35" fmla="*/ 9 h 103"/>
              <a:gd name="T36" fmla="*/ 196 w 289"/>
              <a:gd name="T37" fmla="*/ 12 h 103"/>
              <a:gd name="T38" fmla="*/ 206 w 289"/>
              <a:gd name="T39" fmla="*/ 14 h 103"/>
              <a:gd name="T40" fmla="*/ 216 w 289"/>
              <a:gd name="T41" fmla="*/ 19 h 103"/>
              <a:gd name="T42" fmla="*/ 226 w 289"/>
              <a:gd name="T43" fmla="*/ 23 h 103"/>
              <a:gd name="T44" fmla="*/ 235 w 289"/>
              <a:gd name="T45" fmla="*/ 27 h 103"/>
              <a:gd name="T46" fmla="*/ 243 w 289"/>
              <a:gd name="T47" fmla="*/ 31 h 103"/>
              <a:gd name="T48" fmla="*/ 250 w 289"/>
              <a:gd name="T49" fmla="*/ 37 h 103"/>
              <a:gd name="T50" fmla="*/ 257 w 289"/>
              <a:gd name="T51" fmla="*/ 43 h 103"/>
              <a:gd name="T52" fmla="*/ 264 w 289"/>
              <a:gd name="T53" fmla="*/ 49 h 103"/>
              <a:gd name="T54" fmla="*/ 270 w 289"/>
              <a:gd name="T55" fmla="*/ 54 h 103"/>
              <a:gd name="T56" fmla="*/ 276 w 289"/>
              <a:gd name="T57" fmla="*/ 61 h 103"/>
              <a:gd name="T58" fmla="*/ 280 w 289"/>
              <a:gd name="T59" fmla="*/ 69 h 103"/>
              <a:gd name="T60" fmla="*/ 283 w 289"/>
              <a:gd name="T61" fmla="*/ 74 h 103"/>
              <a:gd name="T62" fmla="*/ 286 w 289"/>
              <a:gd name="T63" fmla="*/ 81 h 103"/>
              <a:gd name="T64" fmla="*/ 287 w 289"/>
              <a:gd name="T65" fmla="*/ 89 h 103"/>
              <a:gd name="T66" fmla="*/ 289 w 289"/>
              <a:gd name="T67" fmla="*/ 96 h 103"/>
              <a:gd name="T68" fmla="*/ 289 w 289"/>
              <a:gd name="T69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289" h="103">
                <a:moveTo>
                  <a:pt x="0" y="27"/>
                </a:moveTo>
                <a:lnTo>
                  <a:pt x="8" y="24"/>
                </a:lnTo>
                <a:lnTo>
                  <a:pt x="16" y="20"/>
                </a:lnTo>
                <a:lnTo>
                  <a:pt x="26" y="16"/>
                </a:lnTo>
                <a:lnTo>
                  <a:pt x="38" y="12"/>
                </a:lnTo>
                <a:lnTo>
                  <a:pt x="48" y="9"/>
                </a:lnTo>
                <a:lnTo>
                  <a:pt x="59" y="6"/>
                </a:lnTo>
                <a:lnTo>
                  <a:pt x="69" y="4"/>
                </a:lnTo>
                <a:lnTo>
                  <a:pt x="80" y="3"/>
                </a:lnTo>
                <a:lnTo>
                  <a:pt x="93" y="2"/>
                </a:lnTo>
                <a:lnTo>
                  <a:pt x="105" y="0"/>
                </a:lnTo>
                <a:lnTo>
                  <a:pt x="116" y="0"/>
                </a:lnTo>
                <a:lnTo>
                  <a:pt x="127" y="0"/>
                </a:lnTo>
                <a:lnTo>
                  <a:pt x="139" y="2"/>
                </a:lnTo>
                <a:lnTo>
                  <a:pt x="152" y="2"/>
                </a:lnTo>
                <a:lnTo>
                  <a:pt x="163" y="3"/>
                </a:lnTo>
                <a:lnTo>
                  <a:pt x="173" y="6"/>
                </a:lnTo>
                <a:lnTo>
                  <a:pt x="185" y="9"/>
                </a:lnTo>
                <a:lnTo>
                  <a:pt x="196" y="12"/>
                </a:lnTo>
                <a:lnTo>
                  <a:pt x="206" y="14"/>
                </a:lnTo>
                <a:lnTo>
                  <a:pt x="216" y="19"/>
                </a:lnTo>
                <a:lnTo>
                  <a:pt x="226" y="23"/>
                </a:lnTo>
                <a:lnTo>
                  <a:pt x="235" y="27"/>
                </a:lnTo>
                <a:lnTo>
                  <a:pt x="243" y="31"/>
                </a:lnTo>
                <a:lnTo>
                  <a:pt x="250" y="37"/>
                </a:lnTo>
                <a:lnTo>
                  <a:pt x="257" y="43"/>
                </a:lnTo>
                <a:lnTo>
                  <a:pt x="264" y="49"/>
                </a:lnTo>
                <a:lnTo>
                  <a:pt x="270" y="54"/>
                </a:lnTo>
                <a:lnTo>
                  <a:pt x="276" y="61"/>
                </a:lnTo>
                <a:lnTo>
                  <a:pt x="280" y="69"/>
                </a:lnTo>
                <a:lnTo>
                  <a:pt x="283" y="74"/>
                </a:lnTo>
                <a:lnTo>
                  <a:pt x="286" y="81"/>
                </a:lnTo>
                <a:lnTo>
                  <a:pt x="287" y="89"/>
                </a:lnTo>
                <a:lnTo>
                  <a:pt x="289" y="96"/>
                </a:lnTo>
                <a:lnTo>
                  <a:pt x="289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47" name="Line 2523">
            <a:extLst>
              <a:ext uri="{FF2B5EF4-FFF2-40B4-BE49-F238E27FC236}">
                <a16:creationId xmlns:a16="http://schemas.microsoft.com/office/drawing/2014/main" id="{00000000-0008-0000-0000-0000DB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43" y="9291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48" name="Freeform 2524">
            <a:extLst>
              <a:ext uri="{FF2B5EF4-FFF2-40B4-BE49-F238E27FC236}">
                <a16:creationId xmlns:a16="http://schemas.microsoft.com/office/drawing/2014/main" id="{00000000-0008-0000-0000-0000DC0D0000}"/>
              </a:ext>
            </a:extLst>
          </xdr:cNvPr>
          <xdr:cNvSpPr>
            <a:spLocks/>
          </xdr:cNvSpPr>
        </xdr:nvSpPr>
        <xdr:spPr bwMode="auto">
          <a:xfrm>
            <a:off x="8882" y="9263"/>
            <a:ext cx="16" cy="4"/>
          </a:xfrm>
          <a:custGeom>
            <a:avLst/>
            <a:gdLst>
              <a:gd name="T0" fmla="*/ 0 w 50"/>
              <a:gd name="T1" fmla="*/ 11 h 11"/>
              <a:gd name="T2" fmla="*/ 7 w 50"/>
              <a:gd name="T3" fmla="*/ 7 h 11"/>
              <a:gd name="T4" fmla="*/ 15 w 50"/>
              <a:gd name="T5" fmla="*/ 4 h 11"/>
              <a:gd name="T6" fmla="*/ 24 w 50"/>
              <a:gd name="T7" fmla="*/ 1 h 11"/>
              <a:gd name="T8" fmla="*/ 33 w 50"/>
              <a:gd name="T9" fmla="*/ 0 h 11"/>
              <a:gd name="T10" fmla="*/ 41 w 50"/>
              <a:gd name="T11" fmla="*/ 0 h 11"/>
              <a:gd name="T12" fmla="*/ 50 w 50"/>
              <a:gd name="T13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11">
                <a:moveTo>
                  <a:pt x="0" y="11"/>
                </a:moveTo>
                <a:lnTo>
                  <a:pt x="7" y="7"/>
                </a:lnTo>
                <a:lnTo>
                  <a:pt x="15" y="4"/>
                </a:lnTo>
                <a:lnTo>
                  <a:pt x="24" y="1"/>
                </a:lnTo>
                <a:lnTo>
                  <a:pt x="33" y="0"/>
                </a:lnTo>
                <a:lnTo>
                  <a:pt x="41" y="0"/>
                </a:lnTo>
                <a:lnTo>
                  <a:pt x="5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49" name="Freeform 2525">
            <a:extLst>
              <a:ext uri="{FF2B5EF4-FFF2-40B4-BE49-F238E27FC236}">
                <a16:creationId xmlns:a16="http://schemas.microsoft.com/office/drawing/2014/main" id="{00000000-0008-0000-0000-0000DD0D0000}"/>
              </a:ext>
            </a:extLst>
          </xdr:cNvPr>
          <xdr:cNvSpPr>
            <a:spLocks/>
          </xdr:cNvSpPr>
        </xdr:nvSpPr>
        <xdr:spPr bwMode="auto">
          <a:xfrm>
            <a:off x="8705" y="9302"/>
            <a:ext cx="1" cy="1"/>
          </a:xfrm>
          <a:custGeom>
            <a:avLst/>
            <a:gdLst>
              <a:gd name="T0" fmla="*/ 4 w 4"/>
              <a:gd name="T1" fmla="*/ 0 h 1"/>
              <a:gd name="T2" fmla="*/ 3 w 4"/>
              <a:gd name="T3" fmla="*/ 0 h 1"/>
              <a:gd name="T4" fmla="*/ 1 w 4"/>
              <a:gd name="T5" fmla="*/ 1 h 1"/>
              <a:gd name="T6" fmla="*/ 0 w 4"/>
              <a:gd name="T7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1">
                <a:moveTo>
                  <a:pt x="4" y="0"/>
                </a:moveTo>
                <a:lnTo>
                  <a:pt x="3" y="0"/>
                </a:lnTo>
                <a:lnTo>
                  <a:pt x="1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0" name="Line 2526">
            <a:extLst>
              <a:ext uri="{FF2B5EF4-FFF2-40B4-BE49-F238E27FC236}">
                <a16:creationId xmlns:a16="http://schemas.microsoft.com/office/drawing/2014/main" id="{00000000-0008-0000-0000-0000DE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2" y="9392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51" name="Freeform 2527">
            <a:extLst>
              <a:ext uri="{FF2B5EF4-FFF2-40B4-BE49-F238E27FC236}">
                <a16:creationId xmlns:a16="http://schemas.microsoft.com/office/drawing/2014/main" id="{00000000-0008-0000-0000-0000DF0D0000}"/>
              </a:ext>
            </a:extLst>
          </xdr:cNvPr>
          <xdr:cNvSpPr>
            <a:spLocks/>
          </xdr:cNvSpPr>
        </xdr:nvSpPr>
        <xdr:spPr bwMode="auto">
          <a:xfrm>
            <a:off x="8612" y="9358"/>
            <a:ext cx="19" cy="7"/>
          </a:xfrm>
          <a:custGeom>
            <a:avLst/>
            <a:gdLst>
              <a:gd name="T0" fmla="*/ 56 w 56"/>
              <a:gd name="T1" fmla="*/ 0 h 20"/>
              <a:gd name="T2" fmla="*/ 38 w 56"/>
              <a:gd name="T3" fmla="*/ 8 h 20"/>
              <a:gd name="T4" fmla="*/ 18 w 56"/>
              <a:gd name="T5" fmla="*/ 14 h 20"/>
              <a:gd name="T6" fmla="*/ 0 w 56"/>
              <a:gd name="T7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6" h="20">
                <a:moveTo>
                  <a:pt x="56" y="0"/>
                </a:moveTo>
                <a:lnTo>
                  <a:pt x="38" y="8"/>
                </a:lnTo>
                <a:lnTo>
                  <a:pt x="18" y="14"/>
                </a:lnTo>
                <a:lnTo>
                  <a:pt x="0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2" name="Freeform 2528">
            <a:extLst>
              <a:ext uri="{FF2B5EF4-FFF2-40B4-BE49-F238E27FC236}">
                <a16:creationId xmlns:a16="http://schemas.microsoft.com/office/drawing/2014/main" id="{00000000-0008-0000-0000-0000E00D0000}"/>
              </a:ext>
            </a:extLst>
          </xdr:cNvPr>
          <xdr:cNvSpPr>
            <a:spLocks/>
          </xdr:cNvSpPr>
        </xdr:nvSpPr>
        <xdr:spPr bwMode="auto">
          <a:xfrm>
            <a:off x="8657" y="9360"/>
            <a:ext cx="1" cy="1"/>
          </a:xfrm>
          <a:custGeom>
            <a:avLst/>
            <a:gdLst>
              <a:gd name="T0" fmla="*/ 5 w 5"/>
              <a:gd name="T1" fmla="*/ 1 h 1"/>
              <a:gd name="T2" fmla="*/ 4 w 5"/>
              <a:gd name="T3" fmla="*/ 1 h 1"/>
              <a:gd name="T4" fmla="*/ 2 w 5"/>
              <a:gd name="T5" fmla="*/ 1 h 1"/>
              <a:gd name="T6" fmla="*/ 1 w 5"/>
              <a:gd name="T7" fmla="*/ 1 h 1"/>
              <a:gd name="T8" fmla="*/ 0 w 5"/>
              <a:gd name="T9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" h="1">
                <a:moveTo>
                  <a:pt x="5" y="1"/>
                </a:moveTo>
                <a:lnTo>
                  <a:pt x="4" y="1"/>
                </a:lnTo>
                <a:lnTo>
                  <a:pt x="2" y="1"/>
                </a:lnTo>
                <a:lnTo>
                  <a:pt x="1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3" name="Freeform 2529">
            <a:extLst>
              <a:ext uri="{FF2B5EF4-FFF2-40B4-BE49-F238E27FC236}">
                <a16:creationId xmlns:a16="http://schemas.microsoft.com/office/drawing/2014/main" id="{00000000-0008-0000-0000-0000E10D0000}"/>
              </a:ext>
            </a:extLst>
          </xdr:cNvPr>
          <xdr:cNvSpPr>
            <a:spLocks/>
          </xdr:cNvSpPr>
        </xdr:nvSpPr>
        <xdr:spPr bwMode="auto">
          <a:xfrm>
            <a:off x="8653" y="9391"/>
            <a:ext cx="6" cy="1"/>
          </a:xfrm>
          <a:custGeom>
            <a:avLst/>
            <a:gdLst>
              <a:gd name="T0" fmla="*/ 0 w 20"/>
              <a:gd name="T1" fmla="*/ 1 h 3"/>
              <a:gd name="T2" fmla="*/ 3 w 20"/>
              <a:gd name="T3" fmla="*/ 0 h 3"/>
              <a:gd name="T4" fmla="*/ 6 w 20"/>
              <a:gd name="T5" fmla="*/ 0 h 3"/>
              <a:gd name="T6" fmla="*/ 9 w 20"/>
              <a:gd name="T7" fmla="*/ 0 h 3"/>
              <a:gd name="T8" fmla="*/ 13 w 20"/>
              <a:gd name="T9" fmla="*/ 0 h 3"/>
              <a:gd name="T10" fmla="*/ 17 w 20"/>
              <a:gd name="T11" fmla="*/ 1 h 3"/>
              <a:gd name="T12" fmla="*/ 20 w 20"/>
              <a:gd name="T13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0" h="3">
                <a:moveTo>
                  <a:pt x="0" y="1"/>
                </a:moveTo>
                <a:lnTo>
                  <a:pt x="3" y="0"/>
                </a:lnTo>
                <a:lnTo>
                  <a:pt x="6" y="0"/>
                </a:lnTo>
                <a:lnTo>
                  <a:pt x="9" y="0"/>
                </a:lnTo>
                <a:lnTo>
                  <a:pt x="13" y="0"/>
                </a:lnTo>
                <a:lnTo>
                  <a:pt x="17" y="1"/>
                </a:lnTo>
                <a:lnTo>
                  <a:pt x="2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4" name="Freeform 2530">
            <a:extLst>
              <a:ext uri="{FF2B5EF4-FFF2-40B4-BE49-F238E27FC236}">
                <a16:creationId xmlns:a16="http://schemas.microsoft.com/office/drawing/2014/main" id="{00000000-0008-0000-0000-0000E20D0000}"/>
              </a:ext>
            </a:extLst>
          </xdr:cNvPr>
          <xdr:cNvSpPr>
            <a:spLocks/>
          </xdr:cNvSpPr>
        </xdr:nvSpPr>
        <xdr:spPr bwMode="auto">
          <a:xfrm>
            <a:off x="8653" y="9359"/>
            <a:ext cx="3" cy="1"/>
          </a:xfrm>
          <a:custGeom>
            <a:avLst/>
            <a:gdLst>
              <a:gd name="T0" fmla="*/ 0 w 7"/>
              <a:gd name="T1" fmla="*/ 1 h 1"/>
              <a:gd name="T2" fmla="*/ 1 w 7"/>
              <a:gd name="T3" fmla="*/ 0 h 1"/>
              <a:gd name="T4" fmla="*/ 2 w 7"/>
              <a:gd name="T5" fmla="*/ 0 h 1"/>
              <a:gd name="T6" fmla="*/ 4 w 7"/>
              <a:gd name="T7" fmla="*/ 0 h 1"/>
              <a:gd name="T8" fmla="*/ 5 w 7"/>
              <a:gd name="T9" fmla="*/ 1 h 1"/>
              <a:gd name="T10" fmla="*/ 7 w 7"/>
              <a:gd name="T11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1">
                <a:moveTo>
                  <a:pt x="0" y="1"/>
                </a:moveTo>
                <a:lnTo>
                  <a:pt x="1" y="0"/>
                </a:lnTo>
                <a:lnTo>
                  <a:pt x="2" y="0"/>
                </a:lnTo>
                <a:lnTo>
                  <a:pt x="4" y="0"/>
                </a:lnTo>
                <a:lnTo>
                  <a:pt x="5" y="1"/>
                </a:lnTo>
                <a:lnTo>
                  <a:pt x="7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5" name="Freeform 2531">
            <a:extLst>
              <a:ext uri="{FF2B5EF4-FFF2-40B4-BE49-F238E27FC236}">
                <a16:creationId xmlns:a16="http://schemas.microsoft.com/office/drawing/2014/main" id="{00000000-0008-0000-0000-0000E30D0000}"/>
              </a:ext>
            </a:extLst>
          </xdr:cNvPr>
          <xdr:cNvSpPr>
            <a:spLocks/>
          </xdr:cNvSpPr>
        </xdr:nvSpPr>
        <xdr:spPr bwMode="auto">
          <a:xfrm>
            <a:off x="8788" y="9282"/>
            <a:ext cx="2" cy="1"/>
          </a:xfrm>
          <a:custGeom>
            <a:avLst/>
            <a:gdLst>
              <a:gd name="T0" fmla="*/ 0 w 7"/>
              <a:gd name="T1" fmla="*/ 0 h 2"/>
              <a:gd name="T2" fmla="*/ 1 w 7"/>
              <a:gd name="T3" fmla="*/ 0 h 2"/>
              <a:gd name="T4" fmla="*/ 2 w 7"/>
              <a:gd name="T5" fmla="*/ 0 h 2"/>
              <a:gd name="T6" fmla="*/ 4 w 7"/>
              <a:gd name="T7" fmla="*/ 0 h 2"/>
              <a:gd name="T8" fmla="*/ 5 w 7"/>
              <a:gd name="T9" fmla="*/ 0 h 2"/>
              <a:gd name="T10" fmla="*/ 7 w 7"/>
              <a:gd name="T11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2">
                <a:moveTo>
                  <a:pt x="0" y="0"/>
                </a:moveTo>
                <a:lnTo>
                  <a:pt x="1" y="0"/>
                </a:lnTo>
                <a:lnTo>
                  <a:pt x="2" y="0"/>
                </a:lnTo>
                <a:lnTo>
                  <a:pt x="4" y="0"/>
                </a:lnTo>
                <a:lnTo>
                  <a:pt x="5" y="0"/>
                </a:lnTo>
                <a:lnTo>
                  <a:pt x="7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6" name="Freeform 2532">
            <a:extLst>
              <a:ext uri="{FF2B5EF4-FFF2-40B4-BE49-F238E27FC236}">
                <a16:creationId xmlns:a16="http://schemas.microsoft.com/office/drawing/2014/main" id="{00000000-0008-0000-0000-0000E40D0000}"/>
              </a:ext>
            </a:extLst>
          </xdr:cNvPr>
          <xdr:cNvSpPr>
            <a:spLocks/>
          </xdr:cNvSpPr>
        </xdr:nvSpPr>
        <xdr:spPr bwMode="auto">
          <a:xfrm>
            <a:off x="8791" y="9283"/>
            <a:ext cx="2" cy="1"/>
          </a:xfrm>
          <a:custGeom>
            <a:avLst/>
            <a:gdLst>
              <a:gd name="T0" fmla="*/ 5 w 5"/>
              <a:gd name="T1" fmla="*/ 0 h 2"/>
              <a:gd name="T2" fmla="*/ 4 w 5"/>
              <a:gd name="T3" fmla="*/ 2 h 2"/>
              <a:gd name="T4" fmla="*/ 2 w 5"/>
              <a:gd name="T5" fmla="*/ 2 h 2"/>
              <a:gd name="T6" fmla="*/ 1 w 5"/>
              <a:gd name="T7" fmla="*/ 2 h 2"/>
              <a:gd name="T8" fmla="*/ 0 w 5"/>
              <a:gd name="T9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" h="2">
                <a:moveTo>
                  <a:pt x="5" y="0"/>
                </a:moveTo>
                <a:lnTo>
                  <a:pt x="4" y="2"/>
                </a:lnTo>
                <a:lnTo>
                  <a:pt x="2" y="2"/>
                </a:lnTo>
                <a:lnTo>
                  <a:pt x="1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7" name="Freeform 2533">
            <a:extLst>
              <a:ext uri="{FF2B5EF4-FFF2-40B4-BE49-F238E27FC236}">
                <a16:creationId xmlns:a16="http://schemas.microsoft.com/office/drawing/2014/main" id="{00000000-0008-0000-0000-0000E50D0000}"/>
              </a:ext>
            </a:extLst>
          </xdr:cNvPr>
          <xdr:cNvSpPr>
            <a:spLocks/>
          </xdr:cNvSpPr>
        </xdr:nvSpPr>
        <xdr:spPr bwMode="auto">
          <a:xfrm>
            <a:off x="8721" y="9321"/>
            <a:ext cx="2" cy="1"/>
          </a:xfrm>
          <a:custGeom>
            <a:avLst/>
            <a:gdLst>
              <a:gd name="T0" fmla="*/ 0 w 6"/>
              <a:gd name="T1" fmla="*/ 2 w 6"/>
              <a:gd name="T2" fmla="*/ 3 w 6"/>
              <a:gd name="T3" fmla="*/ 5 w 6"/>
              <a:gd name="T4" fmla="*/ 6 w 6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6">
                <a:moveTo>
                  <a:pt x="0" y="0"/>
                </a:moveTo>
                <a:lnTo>
                  <a:pt x="2" y="0"/>
                </a:lnTo>
                <a:lnTo>
                  <a:pt x="3" y="0"/>
                </a:lnTo>
                <a:lnTo>
                  <a:pt x="5" y="0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8" name="Freeform 2534">
            <a:extLst>
              <a:ext uri="{FF2B5EF4-FFF2-40B4-BE49-F238E27FC236}">
                <a16:creationId xmlns:a16="http://schemas.microsoft.com/office/drawing/2014/main" id="{00000000-0008-0000-0000-0000E60D0000}"/>
              </a:ext>
            </a:extLst>
          </xdr:cNvPr>
          <xdr:cNvSpPr>
            <a:spLocks/>
          </xdr:cNvSpPr>
        </xdr:nvSpPr>
        <xdr:spPr bwMode="auto">
          <a:xfrm>
            <a:off x="8724" y="9322"/>
            <a:ext cx="2" cy="1"/>
          </a:xfrm>
          <a:custGeom>
            <a:avLst/>
            <a:gdLst>
              <a:gd name="T0" fmla="*/ 6 w 6"/>
              <a:gd name="T1" fmla="*/ 4 w 6"/>
              <a:gd name="T2" fmla="*/ 3 w 6"/>
              <a:gd name="T3" fmla="*/ 1 w 6"/>
              <a:gd name="T4" fmla="*/ 0 w 6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6">
                <a:moveTo>
                  <a:pt x="6" y="0"/>
                </a:moveTo>
                <a:lnTo>
                  <a:pt x="4" y="0"/>
                </a:lnTo>
                <a:lnTo>
                  <a:pt x="3" y="0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59" name="Freeform 2535">
            <a:extLst>
              <a:ext uri="{FF2B5EF4-FFF2-40B4-BE49-F238E27FC236}">
                <a16:creationId xmlns:a16="http://schemas.microsoft.com/office/drawing/2014/main" id="{00000000-0008-0000-0000-0000E70D0000}"/>
              </a:ext>
            </a:extLst>
          </xdr:cNvPr>
          <xdr:cNvSpPr>
            <a:spLocks/>
          </xdr:cNvSpPr>
        </xdr:nvSpPr>
        <xdr:spPr bwMode="auto">
          <a:xfrm>
            <a:off x="7141" y="8405"/>
            <a:ext cx="1" cy="4"/>
          </a:xfrm>
          <a:custGeom>
            <a:avLst/>
            <a:gdLst>
              <a:gd name="T0" fmla="*/ 0 w 2"/>
              <a:gd name="T1" fmla="*/ 0 h 11"/>
              <a:gd name="T2" fmla="*/ 1 w 2"/>
              <a:gd name="T3" fmla="*/ 5 h 11"/>
              <a:gd name="T4" fmla="*/ 2 w 2"/>
              <a:gd name="T5" fmla="*/ 11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11">
                <a:moveTo>
                  <a:pt x="0" y="0"/>
                </a:moveTo>
                <a:lnTo>
                  <a:pt x="1" y="5"/>
                </a:lnTo>
                <a:lnTo>
                  <a:pt x="2" y="1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60" name="Freeform 2536">
            <a:extLst>
              <a:ext uri="{FF2B5EF4-FFF2-40B4-BE49-F238E27FC236}">
                <a16:creationId xmlns:a16="http://schemas.microsoft.com/office/drawing/2014/main" id="{00000000-0008-0000-0000-0000E80D0000}"/>
              </a:ext>
            </a:extLst>
          </xdr:cNvPr>
          <xdr:cNvSpPr>
            <a:spLocks/>
          </xdr:cNvSpPr>
        </xdr:nvSpPr>
        <xdr:spPr bwMode="auto">
          <a:xfrm>
            <a:off x="7094" y="10970"/>
            <a:ext cx="4" cy="5"/>
          </a:xfrm>
          <a:custGeom>
            <a:avLst/>
            <a:gdLst>
              <a:gd name="T0" fmla="*/ 0 w 13"/>
              <a:gd name="T1" fmla="*/ 13 h 13"/>
              <a:gd name="T2" fmla="*/ 3 w 13"/>
              <a:gd name="T3" fmla="*/ 10 h 13"/>
              <a:gd name="T4" fmla="*/ 6 w 13"/>
              <a:gd name="T5" fmla="*/ 6 h 13"/>
              <a:gd name="T6" fmla="*/ 9 w 13"/>
              <a:gd name="T7" fmla="*/ 3 h 13"/>
              <a:gd name="T8" fmla="*/ 13 w 13"/>
              <a:gd name="T9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13">
                <a:moveTo>
                  <a:pt x="0" y="13"/>
                </a:moveTo>
                <a:lnTo>
                  <a:pt x="3" y="10"/>
                </a:lnTo>
                <a:lnTo>
                  <a:pt x="6" y="6"/>
                </a:lnTo>
                <a:lnTo>
                  <a:pt x="9" y="3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61" name="Freeform 2537">
            <a:extLst>
              <a:ext uri="{FF2B5EF4-FFF2-40B4-BE49-F238E27FC236}">
                <a16:creationId xmlns:a16="http://schemas.microsoft.com/office/drawing/2014/main" id="{00000000-0008-0000-0000-0000E90D0000}"/>
              </a:ext>
            </a:extLst>
          </xdr:cNvPr>
          <xdr:cNvSpPr>
            <a:spLocks/>
          </xdr:cNvSpPr>
        </xdr:nvSpPr>
        <xdr:spPr bwMode="auto">
          <a:xfrm>
            <a:off x="6861" y="10796"/>
            <a:ext cx="2" cy="2"/>
          </a:xfrm>
          <a:custGeom>
            <a:avLst/>
            <a:gdLst>
              <a:gd name="T0" fmla="*/ 0 w 8"/>
              <a:gd name="T1" fmla="*/ 8 h 8"/>
              <a:gd name="T2" fmla="*/ 5 w 8"/>
              <a:gd name="T3" fmla="*/ 2 h 8"/>
              <a:gd name="T4" fmla="*/ 8 w 8"/>
              <a:gd name="T5" fmla="*/ 0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8" h="8">
                <a:moveTo>
                  <a:pt x="0" y="8"/>
                </a:moveTo>
                <a:lnTo>
                  <a:pt x="5" y="2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62" name="Line 2538">
            <a:extLst>
              <a:ext uri="{FF2B5EF4-FFF2-40B4-BE49-F238E27FC236}">
                <a16:creationId xmlns:a16="http://schemas.microsoft.com/office/drawing/2014/main" id="{00000000-0008-0000-0000-0000EA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38" y="935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63" name="Freeform 2539">
            <a:extLst>
              <a:ext uri="{FF2B5EF4-FFF2-40B4-BE49-F238E27FC236}">
                <a16:creationId xmlns:a16="http://schemas.microsoft.com/office/drawing/2014/main" id="{00000000-0008-0000-0000-0000EB0D0000}"/>
              </a:ext>
            </a:extLst>
          </xdr:cNvPr>
          <xdr:cNvSpPr>
            <a:spLocks/>
          </xdr:cNvSpPr>
        </xdr:nvSpPr>
        <xdr:spPr bwMode="auto">
          <a:xfrm>
            <a:off x="8633" y="9352"/>
            <a:ext cx="8" cy="5"/>
          </a:xfrm>
          <a:custGeom>
            <a:avLst/>
            <a:gdLst>
              <a:gd name="T0" fmla="*/ 22 w 22"/>
              <a:gd name="T1" fmla="*/ 0 h 16"/>
              <a:gd name="T2" fmla="*/ 8 w 22"/>
              <a:gd name="T3" fmla="*/ 10 h 16"/>
              <a:gd name="T4" fmla="*/ 0 w 22"/>
              <a:gd name="T5" fmla="*/ 16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2" h="16">
                <a:moveTo>
                  <a:pt x="22" y="0"/>
                </a:moveTo>
                <a:lnTo>
                  <a:pt x="8" y="10"/>
                </a:lnTo>
                <a:lnTo>
                  <a:pt x="0" y="1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64" name="Freeform 2540">
            <a:extLst>
              <a:ext uri="{FF2B5EF4-FFF2-40B4-BE49-F238E27FC236}">
                <a16:creationId xmlns:a16="http://schemas.microsoft.com/office/drawing/2014/main" id="{00000000-0008-0000-0000-0000EC0D0000}"/>
              </a:ext>
            </a:extLst>
          </xdr:cNvPr>
          <xdr:cNvSpPr>
            <a:spLocks/>
          </xdr:cNvSpPr>
        </xdr:nvSpPr>
        <xdr:spPr bwMode="auto">
          <a:xfrm>
            <a:off x="8898" y="9270"/>
            <a:ext cx="3" cy="3"/>
          </a:xfrm>
          <a:custGeom>
            <a:avLst/>
            <a:gdLst>
              <a:gd name="T0" fmla="*/ 0 w 7"/>
              <a:gd name="T1" fmla="*/ 8 h 8"/>
              <a:gd name="T2" fmla="*/ 3 w 7"/>
              <a:gd name="T3" fmla="*/ 5 h 8"/>
              <a:gd name="T4" fmla="*/ 5 w 7"/>
              <a:gd name="T5" fmla="*/ 3 h 8"/>
              <a:gd name="T6" fmla="*/ 7 w 7"/>
              <a:gd name="T7" fmla="*/ 0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8">
                <a:moveTo>
                  <a:pt x="0" y="8"/>
                </a:moveTo>
                <a:lnTo>
                  <a:pt x="3" y="5"/>
                </a:lnTo>
                <a:lnTo>
                  <a:pt x="5" y="3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65" name="Line 2541">
            <a:extLst>
              <a:ext uri="{FF2B5EF4-FFF2-40B4-BE49-F238E27FC236}">
                <a16:creationId xmlns:a16="http://schemas.microsoft.com/office/drawing/2014/main" id="{00000000-0008-0000-0000-0000ED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11" y="9391"/>
            <a:ext cx="42" cy="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66" name="Line 2542">
            <a:extLst>
              <a:ext uri="{FF2B5EF4-FFF2-40B4-BE49-F238E27FC236}">
                <a16:creationId xmlns:a16="http://schemas.microsoft.com/office/drawing/2014/main" id="{00000000-0008-0000-0000-0000EE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4" y="9267"/>
            <a:ext cx="218" cy="1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67" name="Line 2543">
            <a:extLst>
              <a:ext uri="{FF2B5EF4-FFF2-40B4-BE49-F238E27FC236}">
                <a16:creationId xmlns:a16="http://schemas.microsoft.com/office/drawing/2014/main" id="{00000000-0008-0000-0000-0000EF0D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67" y="9273"/>
            <a:ext cx="231" cy="1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68" name="Line 2544">
            <a:extLst>
              <a:ext uri="{FF2B5EF4-FFF2-40B4-BE49-F238E27FC236}">
                <a16:creationId xmlns:a16="http://schemas.microsoft.com/office/drawing/2014/main" id="{00000000-0008-0000-0000-0000F0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9424"/>
            <a:ext cx="15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69" name="Line 2545">
            <a:extLst>
              <a:ext uri="{FF2B5EF4-FFF2-40B4-BE49-F238E27FC236}">
                <a16:creationId xmlns:a16="http://schemas.microsoft.com/office/drawing/2014/main" id="{00000000-0008-0000-0000-0000F1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9486"/>
            <a:ext cx="15" cy="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70" name="Line 2546">
            <a:extLst>
              <a:ext uri="{FF2B5EF4-FFF2-40B4-BE49-F238E27FC236}">
                <a16:creationId xmlns:a16="http://schemas.microsoft.com/office/drawing/2014/main" id="{00000000-0008-0000-0000-0000F20D0000}"/>
              </a:ext>
            </a:extLst>
          </xdr:cNvPr>
          <xdr:cNvSpPr>
            <a:spLocks noChangeShapeType="1"/>
          </xdr:cNvSpPr>
        </xdr:nvSpPr>
        <xdr:spPr bwMode="auto">
          <a:xfrm>
            <a:off x="7144" y="84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71" name="Line 2547">
            <a:extLst>
              <a:ext uri="{FF2B5EF4-FFF2-40B4-BE49-F238E27FC236}">
                <a16:creationId xmlns:a16="http://schemas.microsoft.com/office/drawing/2014/main" id="{00000000-0008-0000-0000-0000F30D0000}"/>
              </a:ext>
            </a:extLst>
          </xdr:cNvPr>
          <xdr:cNvSpPr>
            <a:spLocks noChangeShapeType="1"/>
          </xdr:cNvSpPr>
        </xdr:nvSpPr>
        <xdr:spPr bwMode="auto">
          <a:xfrm>
            <a:off x="7130" y="848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72" name="Line 2548">
            <a:extLst>
              <a:ext uri="{FF2B5EF4-FFF2-40B4-BE49-F238E27FC236}">
                <a16:creationId xmlns:a16="http://schemas.microsoft.com/office/drawing/2014/main" id="{00000000-0008-0000-0000-0000F40D0000}"/>
              </a:ext>
            </a:extLst>
          </xdr:cNvPr>
          <xdr:cNvSpPr>
            <a:spLocks noChangeShapeType="1"/>
          </xdr:cNvSpPr>
        </xdr:nvSpPr>
        <xdr:spPr bwMode="auto">
          <a:xfrm>
            <a:off x="7244" y="841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73" name="Line 2549">
            <a:extLst>
              <a:ext uri="{FF2B5EF4-FFF2-40B4-BE49-F238E27FC236}">
                <a16:creationId xmlns:a16="http://schemas.microsoft.com/office/drawing/2014/main" id="{00000000-0008-0000-0000-0000F50D0000}"/>
              </a:ext>
            </a:extLst>
          </xdr:cNvPr>
          <xdr:cNvSpPr>
            <a:spLocks noChangeShapeType="1"/>
          </xdr:cNvSpPr>
        </xdr:nvSpPr>
        <xdr:spPr bwMode="auto">
          <a:xfrm>
            <a:off x="7153" y="8417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74" name="Freeform 2550">
            <a:extLst>
              <a:ext uri="{FF2B5EF4-FFF2-40B4-BE49-F238E27FC236}">
                <a16:creationId xmlns:a16="http://schemas.microsoft.com/office/drawing/2014/main" id="{00000000-0008-0000-0000-0000F60D0000}"/>
              </a:ext>
            </a:extLst>
          </xdr:cNvPr>
          <xdr:cNvSpPr>
            <a:spLocks/>
          </xdr:cNvSpPr>
        </xdr:nvSpPr>
        <xdr:spPr bwMode="auto">
          <a:xfrm>
            <a:off x="8643" y="9350"/>
            <a:ext cx="2" cy="2"/>
          </a:xfrm>
          <a:custGeom>
            <a:avLst/>
            <a:gdLst>
              <a:gd name="T0" fmla="*/ 5 w 5"/>
              <a:gd name="T1" fmla="*/ 0 h 6"/>
              <a:gd name="T2" fmla="*/ 2 w 5"/>
              <a:gd name="T3" fmla="*/ 3 h 6"/>
              <a:gd name="T4" fmla="*/ 0 w 5"/>
              <a:gd name="T5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6">
                <a:moveTo>
                  <a:pt x="5" y="0"/>
                </a:moveTo>
                <a:lnTo>
                  <a:pt x="2" y="3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75" name="Freeform 2551">
            <a:extLst>
              <a:ext uri="{FF2B5EF4-FFF2-40B4-BE49-F238E27FC236}">
                <a16:creationId xmlns:a16="http://schemas.microsoft.com/office/drawing/2014/main" id="{00000000-0008-0000-0000-0000F70D0000}"/>
              </a:ext>
            </a:extLst>
          </xdr:cNvPr>
          <xdr:cNvSpPr>
            <a:spLocks/>
          </xdr:cNvSpPr>
        </xdr:nvSpPr>
        <xdr:spPr bwMode="auto">
          <a:xfrm>
            <a:off x="8642" y="9346"/>
            <a:ext cx="2" cy="3"/>
          </a:xfrm>
          <a:custGeom>
            <a:avLst/>
            <a:gdLst>
              <a:gd name="T0" fmla="*/ 0 w 7"/>
              <a:gd name="T1" fmla="*/ 9 h 9"/>
              <a:gd name="T2" fmla="*/ 3 w 7"/>
              <a:gd name="T3" fmla="*/ 5 h 9"/>
              <a:gd name="T4" fmla="*/ 7 w 7"/>
              <a:gd name="T5" fmla="*/ 0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9">
                <a:moveTo>
                  <a:pt x="0" y="9"/>
                </a:moveTo>
                <a:lnTo>
                  <a:pt x="3" y="5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76" name="Freeform 2552">
            <a:extLst>
              <a:ext uri="{FF2B5EF4-FFF2-40B4-BE49-F238E27FC236}">
                <a16:creationId xmlns:a16="http://schemas.microsoft.com/office/drawing/2014/main" id="{00000000-0008-0000-0000-0000F80D0000}"/>
              </a:ext>
            </a:extLst>
          </xdr:cNvPr>
          <xdr:cNvSpPr>
            <a:spLocks/>
          </xdr:cNvSpPr>
        </xdr:nvSpPr>
        <xdr:spPr bwMode="auto">
          <a:xfrm>
            <a:off x="8630" y="9368"/>
            <a:ext cx="9" cy="7"/>
          </a:xfrm>
          <a:custGeom>
            <a:avLst/>
            <a:gdLst>
              <a:gd name="T0" fmla="*/ 0 w 27"/>
              <a:gd name="T1" fmla="*/ 22 h 22"/>
              <a:gd name="T2" fmla="*/ 1 w 27"/>
              <a:gd name="T3" fmla="*/ 19 h 22"/>
              <a:gd name="T4" fmla="*/ 10 w 27"/>
              <a:gd name="T5" fmla="*/ 13 h 22"/>
              <a:gd name="T6" fmla="*/ 18 w 27"/>
              <a:gd name="T7" fmla="*/ 6 h 22"/>
              <a:gd name="T8" fmla="*/ 27 w 27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7" h="22">
                <a:moveTo>
                  <a:pt x="0" y="22"/>
                </a:moveTo>
                <a:lnTo>
                  <a:pt x="1" y="19"/>
                </a:lnTo>
                <a:lnTo>
                  <a:pt x="10" y="13"/>
                </a:lnTo>
                <a:lnTo>
                  <a:pt x="18" y="6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77" name="Line 2553">
            <a:extLst>
              <a:ext uri="{FF2B5EF4-FFF2-40B4-BE49-F238E27FC236}">
                <a16:creationId xmlns:a16="http://schemas.microsoft.com/office/drawing/2014/main" id="{00000000-0008-0000-0000-0000F9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0" y="9349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78" name="Line 2554">
            <a:extLst>
              <a:ext uri="{FF2B5EF4-FFF2-40B4-BE49-F238E27FC236}">
                <a16:creationId xmlns:a16="http://schemas.microsoft.com/office/drawing/2014/main" id="{00000000-0008-0000-0000-0000FA0D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39" y="9350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79" name="Freeform 2555">
            <a:extLst>
              <a:ext uri="{FF2B5EF4-FFF2-40B4-BE49-F238E27FC236}">
                <a16:creationId xmlns:a16="http://schemas.microsoft.com/office/drawing/2014/main" id="{00000000-0008-0000-0000-0000FB0D0000}"/>
              </a:ext>
            </a:extLst>
          </xdr:cNvPr>
          <xdr:cNvSpPr>
            <a:spLocks/>
          </xdr:cNvSpPr>
        </xdr:nvSpPr>
        <xdr:spPr bwMode="auto">
          <a:xfrm>
            <a:off x="8642" y="9352"/>
            <a:ext cx="1" cy="1"/>
          </a:xfrm>
          <a:custGeom>
            <a:avLst/>
            <a:gdLst>
              <a:gd name="T0" fmla="*/ 3 w 3"/>
              <a:gd name="T1" fmla="*/ 0 h 1"/>
              <a:gd name="T2" fmla="*/ 1 w 3"/>
              <a:gd name="T3" fmla="*/ 1 h 1"/>
              <a:gd name="T4" fmla="*/ 0 w 3"/>
              <a:gd name="T5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">
                <a:moveTo>
                  <a:pt x="3" y="0"/>
                </a:moveTo>
                <a:lnTo>
                  <a:pt x="1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80" name="Freeform 2556">
            <a:extLst>
              <a:ext uri="{FF2B5EF4-FFF2-40B4-BE49-F238E27FC236}">
                <a16:creationId xmlns:a16="http://schemas.microsoft.com/office/drawing/2014/main" id="{00000000-0008-0000-0000-0000FC0D0000}"/>
              </a:ext>
            </a:extLst>
          </xdr:cNvPr>
          <xdr:cNvSpPr>
            <a:spLocks/>
          </xdr:cNvSpPr>
        </xdr:nvSpPr>
        <xdr:spPr bwMode="auto">
          <a:xfrm>
            <a:off x="8748" y="9285"/>
            <a:ext cx="9" cy="6"/>
          </a:xfrm>
          <a:custGeom>
            <a:avLst/>
            <a:gdLst>
              <a:gd name="T0" fmla="*/ 27 w 27"/>
              <a:gd name="T1" fmla="*/ 0 h 18"/>
              <a:gd name="T2" fmla="*/ 14 w 27"/>
              <a:gd name="T3" fmla="*/ 10 h 18"/>
              <a:gd name="T4" fmla="*/ 0 w 27"/>
              <a:gd name="T5" fmla="*/ 18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7" h="18">
                <a:moveTo>
                  <a:pt x="27" y="0"/>
                </a:moveTo>
                <a:lnTo>
                  <a:pt x="14" y="10"/>
                </a:lnTo>
                <a:lnTo>
                  <a:pt x="0" y="1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81" name="Freeform 2557">
            <a:extLst>
              <a:ext uri="{FF2B5EF4-FFF2-40B4-BE49-F238E27FC236}">
                <a16:creationId xmlns:a16="http://schemas.microsoft.com/office/drawing/2014/main" id="{00000000-0008-0000-0000-0000FD0D0000}"/>
              </a:ext>
            </a:extLst>
          </xdr:cNvPr>
          <xdr:cNvSpPr>
            <a:spLocks/>
          </xdr:cNvSpPr>
        </xdr:nvSpPr>
        <xdr:spPr bwMode="auto">
          <a:xfrm>
            <a:off x="8663" y="9412"/>
            <a:ext cx="5" cy="12"/>
          </a:xfrm>
          <a:custGeom>
            <a:avLst/>
            <a:gdLst>
              <a:gd name="T0" fmla="*/ 0 w 17"/>
              <a:gd name="T1" fmla="*/ 36 h 36"/>
              <a:gd name="T2" fmla="*/ 4 w 17"/>
              <a:gd name="T3" fmla="*/ 33 h 36"/>
              <a:gd name="T4" fmla="*/ 9 w 17"/>
              <a:gd name="T5" fmla="*/ 27 h 36"/>
              <a:gd name="T6" fmla="*/ 13 w 17"/>
              <a:gd name="T7" fmla="*/ 21 h 36"/>
              <a:gd name="T8" fmla="*/ 14 w 17"/>
              <a:gd name="T9" fmla="*/ 14 h 36"/>
              <a:gd name="T10" fmla="*/ 16 w 17"/>
              <a:gd name="T11" fmla="*/ 6 h 36"/>
              <a:gd name="T12" fmla="*/ 17 w 17"/>
              <a:gd name="T13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7" h="36">
                <a:moveTo>
                  <a:pt x="0" y="36"/>
                </a:moveTo>
                <a:lnTo>
                  <a:pt x="4" y="33"/>
                </a:lnTo>
                <a:lnTo>
                  <a:pt x="9" y="27"/>
                </a:lnTo>
                <a:lnTo>
                  <a:pt x="13" y="21"/>
                </a:lnTo>
                <a:lnTo>
                  <a:pt x="14" y="14"/>
                </a:lnTo>
                <a:lnTo>
                  <a:pt x="16" y="6"/>
                </a:lnTo>
                <a:lnTo>
                  <a:pt x="1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82" name="Freeform 2558">
            <a:extLst>
              <a:ext uri="{FF2B5EF4-FFF2-40B4-BE49-F238E27FC236}">
                <a16:creationId xmlns:a16="http://schemas.microsoft.com/office/drawing/2014/main" id="{00000000-0008-0000-0000-0000FE0D0000}"/>
              </a:ext>
            </a:extLst>
          </xdr:cNvPr>
          <xdr:cNvSpPr>
            <a:spLocks/>
          </xdr:cNvSpPr>
        </xdr:nvSpPr>
        <xdr:spPr bwMode="auto">
          <a:xfrm>
            <a:off x="8663" y="9482"/>
            <a:ext cx="4" cy="4"/>
          </a:xfrm>
          <a:custGeom>
            <a:avLst/>
            <a:gdLst>
              <a:gd name="T0" fmla="*/ 0 w 14"/>
              <a:gd name="T1" fmla="*/ 12 h 12"/>
              <a:gd name="T2" fmla="*/ 6 w 14"/>
              <a:gd name="T3" fmla="*/ 8 h 12"/>
              <a:gd name="T4" fmla="*/ 10 w 14"/>
              <a:gd name="T5" fmla="*/ 4 h 12"/>
              <a:gd name="T6" fmla="*/ 14 w 14"/>
              <a:gd name="T7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4" h="12">
                <a:moveTo>
                  <a:pt x="0" y="12"/>
                </a:moveTo>
                <a:lnTo>
                  <a:pt x="6" y="8"/>
                </a:lnTo>
                <a:lnTo>
                  <a:pt x="10" y="4"/>
                </a:lnTo>
                <a:lnTo>
                  <a:pt x="1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83" name="Line 2559">
            <a:extLst>
              <a:ext uri="{FF2B5EF4-FFF2-40B4-BE49-F238E27FC236}">
                <a16:creationId xmlns:a16="http://schemas.microsoft.com/office/drawing/2014/main" id="{00000000-0008-0000-0000-0000FF0D0000}"/>
              </a:ext>
            </a:extLst>
          </xdr:cNvPr>
          <xdr:cNvSpPr>
            <a:spLocks noChangeShapeType="1"/>
          </xdr:cNvSpPr>
        </xdr:nvSpPr>
        <xdr:spPr bwMode="auto">
          <a:xfrm>
            <a:off x="7109" y="849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4" name="Line 2560">
            <a:extLst>
              <a:ext uri="{FF2B5EF4-FFF2-40B4-BE49-F238E27FC236}">
                <a16:creationId xmlns:a16="http://schemas.microsoft.com/office/drawing/2014/main" id="{00000000-0008-0000-0000-0000000E0000}"/>
              </a:ext>
            </a:extLst>
          </xdr:cNvPr>
          <xdr:cNvSpPr>
            <a:spLocks noChangeShapeType="1"/>
          </xdr:cNvSpPr>
        </xdr:nvSpPr>
        <xdr:spPr bwMode="auto">
          <a:xfrm>
            <a:off x="7145" y="8407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5" name="Line 2561">
            <a:extLst>
              <a:ext uri="{FF2B5EF4-FFF2-40B4-BE49-F238E27FC236}">
                <a16:creationId xmlns:a16="http://schemas.microsoft.com/office/drawing/2014/main" id="{00000000-0008-0000-0000-000001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42" y="845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6" name="Freeform 2562">
            <a:extLst>
              <a:ext uri="{FF2B5EF4-FFF2-40B4-BE49-F238E27FC236}">
                <a16:creationId xmlns:a16="http://schemas.microsoft.com/office/drawing/2014/main" id="{00000000-0008-0000-0000-0000020E0000}"/>
              </a:ext>
            </a:extLst>
          </xdr:cNvPr>
          <xdr:cNvSpPr>
            <a:spLocks/>
          </xdr:cNvSpPr>
        </xdr:nvSpPr>
        <xdr:spPr bwMode="auto">
          <a:xfrm>
            <a:off x="7142" y="8459"/>
            <a:ext cx="2" cy="6"/>
          </a:xfrm>
          <a:custGeom>
            <a:avLst/>
            <a:gdLst>
              <a:gd name="T0" fmla="*/ 0 w 5"/>
              <a:gd name="T1" fmla="*/ 0 h 19"/>
              <a:gd name="T2" fmla="*/ 2 w 5"/>
              <a:gd name="T3" fmla="*/ 5 h 19"/>
              <a:gd name="T4" fmla="*/ 5 w 5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19">
                <a:moveTo>
                  <a:pt x="0" y="0"/>
                </a:moveTo>
                <a:lnTo>
                  <a:pt x="2" y="5"/>
                </a:lnTo>
                <a:lnTo>
                  <a:pt x="5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87" name="Freeform 2563">
            <a:extLst>
              <a:ext uri="{FF2B5EF4-FFF2-40B4-BE49-F238E27FC236}">
                <a16:creationId xmlns:a16="http://schemas.microsoft.com/office/drawing/2014/main" id="{00000000-0008-0000-0000-0000030E0000}"/>
              </a:ext>
            </a:extLst>
          </xdr:cNvPr>
          <xdr:cNvSpPr>
            <a:spLocks/>
          </xdr:cNvSpPr>
        </xdr:nvSpPr>
        <xdr:spPr bwMode="auto">
          <a:xfrm>
            <a:off x="7256" y="8393"/>
            <a:ext cx="2" cy="6"/>
          </a:xfrm>
          <a:custGeom>
            <a:avLst/>
            <a:gdLst>
              <a:gd name="T0" fmla="*/ 0 w 6"/>
              <a:gd name="T1" fmla="*/ 0 h 19"/>
              <a:gd name="T2" fmla="*/ 1 w 6"/>
              <a:gd name="T3" fmla="*/ 4 h 19"/>
              <a:gd name="T4" fmla="*/ 6 w 6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19">
                <a:moveTo>
                  <a:pt x="0" y="0"/>
                </a:moveTo>
                <a:lnTo>
                  <a:pt x="1" y="4"/>
                </a:lnTo>
                <a:lnTo>
                  <a:pt x="6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88" name="Line 2564">
            <a:extLst>
              <a:ext uri="{FF2B5EF4-FFF2-40B4-BE49-F238E27FC236}">
                <a16:creationId xmlns:a16="http://schemas.microsoft.com/office/drawing/2014/main" id="{00000000-0008-0000-0000-000004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42" y="840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89" name="Line 2565">
            <a:extLst>
              <a:ext uri="{FF2B5EF4-FFF2-40B4-BE49-F238E27FC236}">
                <a16:creationId xmlns:a16="http://schemas.microsoft.com/office/drawing/2014/main" id="{00000000-0008-0000-0000-000005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56" y="8391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0" name="Line 2566">
            <a:extLst>
              <a:ext uri="{FF2B5EF4-FFF2-40B4-BE49-F238E27FC236}">
                <a16:creationId xmlns:a16="http://schemas.microsoft.com/office/drawing/2014/main" id="{00000000-0008-0000-0000-000006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5" y="934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1" name="Line 2567">
            <a:extLst>
              <a:ext uri="{FF2B5EF4-FFF2-40B4-BE49-F238E27FC236}">
                <a16:creationId xmlns:a16="http://schemas.microsoft.com/office/drawing/2014/main" id="{00000000-0008-0000-0000-000007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4" y="934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2" name="Freeform 2568">
            <a:extLst>
              <a:ext uri="{FF2B5EF4-FFF2-40B4-BE49-F238E27FC236}">
                <a16:creationId xmlns:a16="http://schemas.microsoft.com/office/drawing/2014/main" id="{00000000-0008-0000-0000-0000080E0000}"/>
              </a:ext>
            </a:extLst>
          </xdr:cNvPr>
          <xdr:cNvSpPr>
            <a:spLocks/>
          </xdr:cNvSpPr>
        </xdr:nvSpPr>
        <xdr:spPr bwMode="auto">
          <a:xfrm>
            <a:off x="8645" y="9348"/>
            <a:ext cx="2" cy="2"/>
          </a:xfrm>
          <a:custGeom>
            <a:avLst/>
            <a:gdLst>
              <a:gd name="T0" fmla="*/ 5 w 5"/>
              <a:gd name="T1" fmla="*/ 0 h 5"/>
              <a:gd name="T2" fmla="*/ 2 w 5"/>
              <a:gd name="T3" fmla="*/ 2 h 5"/>
              <a:gd name="T4" fmla="*/ 0 w 5"/>
              <a:gd name="T5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5">
                <a:moveTo>
                  <a:pt x="5" y="0"/>
                </a:moveTo>
                <a:lnTo>
                  <a:pt x="2" y="2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93" name="Freeform 2569">
            <a:extLst>
              <a:ext uri="{FF2B5EF4-FFF2-40B4-BE49-F238E27FC236}">
                <a16:creationId xmlns:a16="http://schemas.microsoft.com/office/drawing/2014/main" id="{00000000-0008-0000-0000-0000090E0000}"/>
              </a:ext>
            </a:extLst>
          </xdr:cNvPr>
          <xdr:cNvSpPr>
            <a:spLocks/>
          </xdr:cNvSpPr>
        </xdr:nvSpPr>
        <xdr:spPr bwMode="auto">
          <a:xfrm>
            <a:off x="8756" y="9267"/>
            <a:ext cx="8" cy="16"/>
          </a:xfrm>
          <a:custGeom>
            <a:avLst/>
            <a:gdLst>
              <a:gd name="T0" fmla="*/ 0 w 23"/>
              <a:gd name="T1" fmla="*/ 49 h 49"/>
              <a:gd name="T2" fmla="*/ 4 w 23"/>
              <a:gd name="T3" fmla="*/ 44 h 49"/>
              <a:gd name="T4" fmla="*/ 7 w 23"/>
              <a:gd name="T5" fmla="*/ 40 h 49"/>
              <a:gd name="T6" fmla="*/ 10 w 23"/>
              <a:gd name="T7" fmla="*/ 37 h 49"/>
              <a:gd name="T8" fmla="*/ 13 w 23"/>
              <a:gd name="T9" fmla="*/ 33 h 49"/>
              <a:gd name="T10" fmla="*/ 16 w 23"/>
              <a:gd name="T11" fmla="*/ 29 h 49"/>
              <a:gd name="T12" fmla="*/ 17 w 23"/>
              <a:gd name="T13" fmla="*/ 24 h 49"/>
              <a:gd name="T14" fmla="*/ 18 w 23"/>
              <a:gd name="T15" fmla="*/ 20 h 49"/>
              <a:gd name="T16" fmla="*/ 20 w 23"/>
              <a:gd name="T17" fmla="*/ 16 h 49"/>
              <a:gd name="T18" fmla="*/ 21 w 23"/>
              <a:gd name="T19" fmla="*/ 10 h 49"/>
              <a:gd name="T20" fmla="*/ 23 w 23"/>
              <a:gd name="T21" fmla="*/ 6 h 49"/>
              <a:gd name="T22" fmla="*/ 23 w 23"/>
              <a:gd name="T23" fmla="*/ 2 h 49"/>
              <a:gd name="T24" fmla="*/ 23 w 23"/>
              <a:gd name="T25" fmla="*/ 0 h 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23" h="49">
                <a:moveTo>
                  <a:pt x="0" y="49"/>
                </a:moveTo>
                <a:lnTo>
                  <a:pt x="4" y="44"/>
                </a:lnTo>
                <a:lnTo>
                  <a:pt x="7" y="40"/>
                </a:lnTo>
                <a:lnTo>
                  <a:pt x="10" y="37"/>
                </a:lnTo>
                <a:lnTo>
                  <a:pt x="13" y="33"/>
                </a:lnTo>
                <a:lnTo>
                  <a:pt x="16" y="29"/>
                </a:lnTo>
                <a:lnTo>
                  <a:pt x="17" y="24"/>
                </a:lnTo>
                <a:lnTo>
                  <a:pt x="18" y="20"/>
                </a:lnTo>
                <a:lnTo>
                  <a:pt x="20" y="16"/>
                </a:lnTo>
                <a:lnTo>
                  <a:pt x="21" y="10"/>
                </a:lnTo>
                <a:lnTo>
                  <a:pt x="23" y="6"/>
                </a:lnTo>
                <a:lnTo>
                  <a:pt x="23" y="2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94" name="Freeform 2570">
            <a:extLst>
              <a:ext uri="{FF2B5EF4-FFF2-40B4-BE49-F238E27FC236}">
                <a16:creationId xmlns:a16="http://schemas.microsoft.com/office/drawing/2014/main" id="{00000000-0008-0000-0000-00000A0E0000}"/>
              </a:ext>
            </a:extLst>
          </xdr:cNvPr>
          <xdr:cNvSpPr>
            <a:spLocks/>
          </xdr:cNvSpPr>
        </xdr:nvSpPr>
        <xdr:spPr bwMode="auto">
          <a:xfrm>
            <a:off x="7112" y="10768"/>
            <a:ext cx="1" cy="2"/>
          </a:xfrm>
          <a:custGeom>
            <a:avLst/>
            <a:gdLst>
              <a:gd name="T0" fmla="*/ 4 w 4"/>
              <a:gd name="T1" fmla="*/ 0 h 7"/>
              <a:gd name="T2" fmla="*/ 3 w 4"/>
              <a:gd name="T3" fmla="*/ 1 h 7"/>
              <a:gd name="T4" fmla="*/ 2 w 4"/>
              <a:gd name="T5" fmla="*/ 3 h 7"/>
              <a:gd name="T6" fmla="*/ 0 w 4"/>
              <a:gd name="T7" fmla="*/ 4 h 7"/>
              <a:gd name="T8" fmla="*/ 0 w 4"/>
              <a:gd name="T9" fmla="*/ 6 h 7"/>
              <a:gd name="T10" fmla="*/ 0 w 4"/>
              <a:gd name="T11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" h="7">
                <a:moveTo>
                  <a:pt x="4" y="0"/>
                </a:moveTo>
                <a:lnTo>
                  <a:pt x="3" y="1"/>
                </a:lnTo>
                <a:lnTo>
                  <a:pt x="2" y="3"/>
                </a:lnTo>
                <a:lnTo>
                  <a:pt x="0" y="4"/>
                </a:lnTo>
                <a:lnTo>
                  <a:pt x="0" y="6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595" name="Line 2571">
            <a:extLst>
              <a:ext uri="{FF2B5EF4-FFF2-40B4-BE49-F238E27FC236}">
                <a16:creationId xmlns:a16="http://schemas.microsoft.com/office/drawing/2014/main" id="{00000000-0008-0000-0000-00000B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13" y="10753"/>
            <a:ext cx="26" cy="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6" name="Line 2572">
            <a:extLst>
              <a:ext uri="{FF2B5EF4-FFF2-40B4-BE49-F238E27FC236}">
                <a16:creationId xmlns:a16="http://schemas.microsoft.com/office/drawing/2014/main" id="{00000000-0008-0000-0000-00000C0E0000}"/>
              </a:ext>
            </a:extLst>
          </xdr:cNvPr>
          <xdr:cNvSpPr>
            <a:spLocks noChangeShapeType="1"/>
          </xdr:cNvSpPr>
        </xdr:nvSpPr>
        <xdr:spPr bwMode="auto">
          <a:xfrm>
            <a:off x="7113" y="849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7" name="Line 2573">
            <a:extLst>
              <a:ext uri="{FF2B5EF4-FFF2-40B4-BE49-F238E27FC236}">
                <a16:creationId xmlns:a16="http://schemas.microsoft.com/office/drawing/2014/main" id="{00000000-0008-0000-0000-00000D0E0000}"/>
              </a:ext>
            </a:extLst>
          </xdr:cNvPr>
          <xdr:cNvSpPr>
            <a:spLocks noChangeShapeType="1"/>
          </xdr:cNvSpPr>
        </xdr:nvSpPr>
        <xdr:spPr bwMode="auto">
          <a:xfrm>
            <a:off x="7145" y="840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8" name="Line 2574">
            <a:extLst>
              <a:ext uri="{FF2B5EF4-FFF2-40B4-BE49-F238E27FC236}">
                <a16:creationId xmlns:a16="http://schemas.microsoft.com/office/drawing/2014/main" id="{00000000-0008-0000-0000-00000E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232" y="8043"/>
            <a:ext cx="1" cy="80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599" name="Line 2575">
            <a:extLst>
              <a:ext uri="{FF2B5EF4-FFF2-40B4-BE49-F238E27FC236}">
                <a16:creationId xmlns:a16="http://schemas.microsoft.com/office/drawing/2014/main" id="{00000000-0008-0000-0000-00000F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0" y="11696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00" name="Line 2576">
            <a:extLst>
              <a:ext uri="{FF2B5EF4-FFF2-40B4-BE49-F238E27FC236}">
                <a16:creationId xmlns:a16="http://schemas.microsoft.com/office/drawing/2014/main" id="{00000000-0008-0000-0000-000010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0" y="9290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01" name="Freeform 2577">
            <a:extLst>
              <a:ext uri="{FF2B5EF4-FFF2-40B4-BE49-F238E27FC236}">
                <a16:creationId xmlns:a16="http://schemas.microsoft.com/office/drawing/2014/main" id="{00000000-0008-0000-0000-0000110E0000}"/>
              </a:ext>
            </a:extLst>
          </xdr:cNvPr>
          <xdr:cNvSpPr>
            <a:spLocks/>
          </xdr:cNvSpPr>
        </xdr:nvSpPr>
        <xdr:spPr bwMode="auto">
          <a:xfrm>
            <a:off x="8330" y="9285"/>
            <a:ext cx="25" cy="5"/>
          </a:xfrm>
          <a:custGeom>
            <a:avLst/>
            <a:gdLst>
              <a:gd name="T0" fmla="*/ 0 w 77"/>
              <a:gd name="T1" fmla="*/ 16 h 16"/>
              <a:gd name="T2" fmla="*/ 0 w 77"/>
              <a:gd name="T3" fmla="*/ 13 h 16"/>
              <a:gd name="T4" fmla="*/ 1 w 77"/>
              <a:gd name="T5" fmla="*/ 10 h 16"/>
              <a:gd name="T6" fmla="*/ 4 w 77"/>
              <a:gd name="T7" fmla="*/ 7 h 16"/>
              <a:gd name="T8" fmla="*/ 6 w 77"/>
              <a:gd name="T9" fmla="*/ 5 h 16"/>
              <a:gd name="T10" fmla="*/ 10 w 77"/>
              <a:gd name="T11" fmla="*/ 3 h 16"/>
              <a:gd name="T12" fmla="*/ 13 w 77"/>
              <a:gd name="T13" fmla="*/ 2 h 16"/>
              <a:gd name="T14" fmla="*/ 17 w 77"/>
              <a:gd name="T15" fmla="*/ 0 h 16"/>
              <a:gd name="T16" fmla="*/ 21 w 77"/>
              <a:gd name="T17" fmla="*/ 0 h 16"/>
              <a:gd name="T18" fmla="*/ 27 w 77"/>
              <a:gd name="T19" fmla="*/ 0 h 16"/>
              <a:gd name="T20" fmla="*/ 31 w 77"/>
              <a:gd name="T21" fmla="*/ 0 h 16"/>
              <a:gd name="T22" fmla="*/ 37 w 77"/>
              <a:gd name="T23" fmla="*/ 0 h 16"/>
              <a:gd name="T24" fmla="*/ 43 w 77"/>
              <a:gd name="T25" fmla="*/ 2 h 16"/>
              <a:gd name="T26" fmla="*/ 49 w 77"/>
              <a:gd name="T27" fmla="*/ 3 h 16"/>
              <a:gd name="T28" fmla="*/ 54 w 77"/>
              <a:gd name="T29" fmla="*/ 5 h 16"/>
              <a:gd name="T30" fmla="*/ 60 w 77"/>
              <a:gd name="T31" fmla="*/ 6 h 16"/>
              <a:gd name="T32" fmla="*/ 66 w 77"/>
              <a:gd name="T33" fmla="*/ 9 h 16"/>
              <a:gd name="T34" fmla="*/ 71 w 77"/>
              <a:gd name="T35" fmla="*/ 12 h 16"/>
              <a:gd name="T36" fmla="*/ 77 w 77"/>
              <a:gd name="T37" fmla="*/ 13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77" h="16">
                <a:moveTo>
                  <a:pt x="0" y="16"/>
                </a:moveTo>
                <a:lnTo>
                  <a:pt x="0" y="13"/>
                </a:lnTo>
                <a:lnTo>
                  <a:pt x="1" y="10"/>
                </a:lnTo>
                <a:lnTo>
                  <a:pt x="4" y="7"/>
                </a:lnTo>
                <a:lnTo>
                  <a:pt x="6" y="5"/>
                </a:lnTo>
                <a:lnTo>
                  <a:pt x="10" y="3"/>
                </a:lnTo>
                <a:lnTo>
                  <a:pt x="13" y="2"/>
                </a:lnTo>
                <a:lnTo>
                  <a:pt x="17" y="0"/>
                </a:lnTo>
                <a:lnTo>
                  <a:pt x="21" y="0"/>
                </a:lnTo>
                <a:lnTo>
                  <a:pt x="27" y="0"/>
                </a:lnTo>
                <a:lnTo>
                  <a:pt x="31" y="0"/>
                </a:lnTo>
                <a:lnTo>
                  <a:pt x="37" y="0"/>
                </a:lnTo>
                <a:lnTo>
                  <a:pt x="43" y="2"/>
                </a:lnTo>
                <a:lnTo>
                  <a:pt x="49" y="3"/>
                </a:lnTo>
                <a:lnTo>
                  <a:pt x="54" y="5"/>
                </a:lnTo>
                <a:lnTo>
                  <a:pt x="60" y="6"/>
                </a:lnTo>
                <a:lnTo>
                  <a:pt x="66" y="9"/>
                </a:lnTo>
                <a:lnTo>
                  <a:pt x="71" y="12"/>
                </a:lnTo>
                <a:lnTo>
                  <a:pt x="77" y="1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02" name="Line 2578">
            <a:extLst>
              <a:ext uri="{FF2B5EF4-FFF2-40B4-BE49-F238E27FC236}">
                <a16:creationId xmlns:a16="http://schemas.microsoft.com/office/drawing/2014/main" id="{00000000-0008-0000-0000-0000120E0000}"/>
              </a:ext>
            </a:extLst>
          </xdr:cNvPr>
          <xdr:cNvSpPr>
            <a:spLocks noChangeShapeType="1"/>
          </xdr:cNvSpPr>
        </xdr:nvSpPr>
        <xdr:spPr bwMode="auto">
          <a:xfrm>
            <a:off x="8661" y="928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03" name="Line 2579">
            <a:extLst>
              <a:ext uri="{FF2B5EF4-FFF2-40B4-BE49-F238E27FC236}">
                <a16:creationId xmlns:a16="http://schemas.microsoft.com/office/drawing/2014/main" id="{00000000-0008-0000-0000-000013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9258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04" name="Line 2580">
            <a:extLst>
              <a:ext uri="{FF2B5EF4-FFF2-40B4-BE49-F238E27FC236}">
                <a16:creationId xmlns:a16="http://schemas.microsoft.com/office/drawing/2014/main" id="{00000000-0008-0000-0000-000014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34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05" name="Freeform 2581">
            <a:extLst>
              <a:ext uri="{FF2B5EF4-FFF2-40B4-BE49-F238E27FC236}">
                <a16:creationId xmlns:a16="http://schemas.microsoft.com/office/drawing/2014/main" id="{00000000-0008-0000-0000-0000150E0000}"/>
              </a:ext>
            </a:extLst>
          </xdr:cNvPr>
          <xdr:cNvSpPr>
            <a:spLocks/>
          </xdr:cNvSpPr>
        </xdr:nvSpPr>
        <xdr:spPr bwMode="auto">
          <a:xfrm>
            <a:off x="8647" y="9343"/>
            <a:ext cx="1" cy="2"/>
          </a:xfrm>
          <a:custGeom>
            <a:avLst/>
            <a:gdLst>
              <a:gd name="T0" fmla="*/ 3 w 3"/>
              <a:gd name="T1" fmla="*/ 0 h 6"/>
              <a:gd name="T2" fmla="*/ 2 w 3"/>
              <a:gd name="T3" fmla="*/ 2 h 6"/>
              <a:gd name="T4" fmla="*/ 2 w 3"/>
              <a:gd name="T5" fmla="*/ 3 h 6"/>
              <a:gd name="T6" fmla="*/ 2 w 3"/>
              <a:gd name="T7" fmla="*/ 5 h 6"/>
              <a:gd name="T8" fmla="*/ 0 w 3"/>
              <a:gd name="T9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2" y="2"/>
                </a:lnTo>
                <a:lnTo>
                  <a:pt x="2" y="3"/>
                </a:lnTo>
                <a:lnTo>
                  <a:pt x="2" y="5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06" name="Freeform 2582">
            <a:extLst>
              <a:ext uri="{FF2B5EF4-FFF2-40B4-BE49-F238E27FC236}">
                <a16:creationId xmlns:a16="http://schemas.microsoft.com/office/drawing/2014/main" id="{00000000-0008-0000-0000-0000160E0000}"/>
              </a:ext>
            </a:extLst>
          </xdr:cNvPr>
          <xdr:cNvSpPr>
            <a:spLocks/>
          </xdr:cNvSpPr>
        </xdr:nvSpPr>
        <xdr:spPr bwMode="auto">
          <a:xfrm>
            <a:off x="8647" y="9262"/>
            <a:ext cx="2" cy="6"/>
          </a:xfrm>
          <a:custGeom>
            <a:avLst/>
            <a:gdLst>
              <a:gd name="T0" fmla="*/ 6 w 6"/>
              <a:gd name="T1" fmla="*/ 0 h 18"/>
              <a:gd name="T2" fmla="*/ 5 w 6"/>
              <a:gd name="T3" fmla="*/ 4 h 18"/>
              <a:gd name="T4" fmla="*/ 0 w 6"/>
              <a:gd name="T5" fmla="*/ 18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18">
                <a:moveTo>
                  <a:pt x="6" y="0"/>
                </a:moveTo>
                <a:lnTo>
                  <a:pt x="5" y="4"/>
                </a:lnTo>
                <a:lnTo>
                  <a:pt x="0" y="1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07" name="Line 2583">
            <a:extLst>
              <a:ext uri="{FF2B5EF4-FFF2-40B4-BE49-F238E27FC236}">
                <a16:creationId xmlns:a16="http://schemas.microsoft.com/office/drawing/2014/main" id="{00000000-0008-0000-0000-000017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6" y="9342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08" name="Line 2584">
            <a:extLst>
              <a:ext uri="{FF2B5EF4-FFF2-40B4-BE49-F238E27FC236}">
                <a16:creationId xmlns:a16="http://schemas.microsoft.com/office/drawing/2014/main" id="{00000000-0008-0000-0000-0000180E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09" name="Freeform 2585">
            <a:extLst>
              <a:ext uri="{FF2B5EF4-FFF2-40B4-BE49-F238E27FC236}">
                <a16:creationId xmlns:a16="http://schemas.microsoft.com/office/drawing/2014/main" id="{00000000-0008-0000-0000-0000190E0000}"/>
              </a:ext>
            </a:extLst>
          </xdr:cNvPr>
          <xdr:cNvSpPr>
            <a:spLocks/>
          </xdr:cNvSpPr>
        </xdr:nvSpPr>
        <xdr:spPr bwMode="auto">
          <a:xfrm>
            <a:off x="8611" y="9362"/>
            <a:ext cx="9" cy="2"/>
          </a:xfrm>
          <a:custGeom>
            <a:avLst/>
            <a:gdLst>
              <a:gd name="T0" fmla="*/ 0 w 28"/>
              <a:gd name="T1" fmla="*/ 7 h 7"/>
              <a:gd name="T2" fmla="*/ 7 w 28"/>
              <a:gd name="T3" fmla="*/ 6 h 7"/>
              <a:gd name="T4" fmla="*/ 14 w 28"/>
              <a:gd name="T5" fmla="*/ 4 h 7"/>
              <a:gd name="T6" fmla="*/ 21 w 28"/>
              <a:gd name="T7" fmla="*/ 1 h 7"/>
              <a:gd name="T8" fmla="*/ 28 w 28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8" h="7">
                <a:moveTo>
                  <a:pt x="0" y="7"/>
                </a:moveTo>
                <a:lnTo>
                  <a:pt x="7" y="6"/>
                </a:lnTo>
                <a:lnTo>
                  <a:pt x="14" y="4"/>
                </a:lnTo>
                <a:lnTo>
                  <a:pt x="21" y="1"/>
                </a:lnTo>
                <a:lnTo>
                  <a:pt x="2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10" name="Freeform 2586">
            <a:extLst>
              <a:ext uri="{FF2B5EF4-FFF2-40B4-BE49-F238E27FC236}">
                <a16:creationId xmlns:a16="http://schemas.microsoft.com/office/drawing/2014/main" id="{00000000-0008-0000-0000-00001A0E0000}"/>
              </a:ext>
            </a:extLst>
          </xdr:cNvPr>
          <xdr:cNvSpPr>
            <a:spLocks/>
          </xdr:cNvSpPr>
        </xdr:nvSpPr>
        <xdr:spPr bwMode="auto">
          <a:xfrm>
            <a:off x="7112" y="8835"/>
            <a:ext cx="1" cy="1"/>
          </a:xfrm>
          <a:custGeom>
            <a:avLst/>
            <a:gdLst>
              <a:gd name="T0" fmla="*/ 2 w 2"/>
              <a:gd name="T1" fmla="*/ 2 h 2"/>
              <a:gd name="T2" fmla="*/ 0 w 2"/>
              <a:gd name="T3" fmla="*/ 2 h 2"/>
              <a:gd name="T4" fmla="*/ 0 w 2"/>
              <a:gd name="T5" fmla="*/ 1 h 2"/>
              <a:gd name="T6" fmla="*/ 0 w 2"/>
              <a:gd name="T7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2">
                <a:moveTo>
                  <a:pt x="2" y="2"/>
                </a:moveTo>
                <a:lnTo>
                  <a:pt x="0" y="2"/>
                </a:ln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11" name="Freeform 2587">
            <a:extLst>
              <a:ext uri="{FF2B5EF4-FFF2-40B4-BE49-F238E27FC236}">
                <a16:creationId xmlns:a16="http://schemas.microsoft.com/office/drawing/2014/main" id="{00000000-0008-0000-0000-00001B0E0000}"/>
              </a:ext>
            </a:extLst>
          </xdr:cNvPr>
          <xdr:cNvSpPr>
            <a:spLocks/>
          </xdr:cNvSpPr>
        </xdr:nvSpPr>
        <xdr:spPr bwMode="auto">
          <a:xfrm>
            <a:off x="6857" y="8478"/>
            <a:ext cx="5" cy="10"/>
          </a:xfrm>
          <a:custGeom>
            <a:avLst/>
            <a:gdLst>
              <a:gd name="T0" fmla="*/ 17 w 17"/>
              <a:gd name="T1" fmla="*/ 30 h 30"/>
              <a:gd name="T2" fmla="*/ 10 w 17"/>
              <a:gd name="T3" fmla="*/ 24 h 30"/>
              <a:gd name="T4" fmla="*/ 6 w 17"/>
              <a:gd name="T5" fmla="*/ 17 h 30"/>
              <a:gd name="T6" fmla="*/ 3 w 17"/>
              <a:gd name="T7" fmla="*/ 11 h 30"/>
              <a:gd name="T8" fmla="*/ 0 w 17"/>
              <a:gd name="T9" fmla="*/ 4 h 30"/>
              <a:gd name="T10" fmla="*/ 0 w 17"/>
              <a:gd name="T11" fmla="*/ 0 h 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30">
                <a:moveTo>
                  <a:pt x="17" y="30"/>
                </a:moveTo>
                <a:lnTo>
                  <a:pt x="10" y="24"/>
                </a:lnTo>
                <a:lnTo>
                  <a:pt x="6" y="17"/>
                </a:lnTo>
                <a:lnTo>
                  <a:pt x="3" y="11"/>
                </a:lnTo>
                <a:lnTo>
                  <a:pt x="0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12" name="Line 2588">
            <a:extLst>
              <a:ext uri="{FF2B5EF4-FFF2-40B4-BE49-F238E27FC236}">
                <a16:creationId xmlns:a16="http://schemas.microsoft.com/office/drawing/2014/main" id="{00000000-0008-0000-0000-00001C0E0000}"/>
              </a:ext>
            </a:extLst>
          </xdr:cNvPr>
          <xdr:cNvSpPr>
            <a:spLocks noChangeShapeType="1"/>
          </xdr:cNvSpPr>
        </xdr:nvSpPr>
        <xdr:spPr bwMode="auto">
          <a:xfrm>
            <a:off x="7093" y="864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13" name="Freeform 2589">
            <a:extLst>
              <a:ext uri="{FF2B5EF4-FFF2-40B4-BE49-F238E27FC236}">
                <a16:creationId xmlns:a16="http://schemas.microsoft.com/office/drawing/2014/main" id="{00000000-0008-0000-0000-00001D0E0000}"/>
              </a:ext>
            </a:extLst>
          </xdr:cNvPr>
          <xdr:cNvSpPr>
            <a:spLocks/>
          </xdr:cNvSpPr>
        </xdr:nvSpPr>
        <xdr:spPr bwMode="auto">
          <a:xfrm>
            <a:off x="7147" y="8411"/>
            <a:ext cx="3" cy="3"/>
          </a:xfrm>
          <a:custGeom>
            <a:avLst/>
            <a:gdLst>
              <a:gd name="T0" fmla="*/ 0 w 7"/>
              <a:gd name="T1" fmla="*/ 0 h 9"/>
              <a:gd name="T2" fmla="*/ 3 w 7"/>
              <a:gd name="T3" fmla="*/ 4 h 9"/>
              <a:gd name="T4" fmla="*/ 7 w 7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9">
                <a:moveTo>
                  <a:pt x="0" y="0"/>
                </a:moveTo>
                <a:lnTo>
                  <a:pt x="3" y="4"/>
                </a:lnTo>
                <a:lnTo>
                  <a:pt x="7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14" name="Line 2590">
            <a:extLst>
              <a:ext uri="{FF2B5EF4-FFF2-40B4-BE49-F238E27FC236}">
                <a16:creationId xmlns:a16="http://schemas.microsoft.com/office/drawing/2014/main" id="{00000000-0008-0000-0000-00001E0E0000}"/>
              </a:ext>
            </a:extLst>
          </xdr:cNvPr>
          <xdr:cNvSpPr>
            <a:spLocks noChangeShapeType="1"/>
          </xdr:cNvSpPr>
        </xdr:nvSpPr>
        <xdr:spPr bwMode="auto">
          <a:xfrm>
            <a:off x="7146" y="841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15" name="Freeform 2591">
            <a:extLst>
              <a:ext uri="{FF2B5EF4-FFF2-40B4-BE49-F238E27FC236}">
                <a16:creationId xmlns:a16="http://schemas.microsoft.com/office/drawing/2014/main" id="{00000000-0008-0000-0000-00001F0E0000}"/>
              </a:ext>
            </a:extLst>
          </xdr:cNvPr>
          <xdr:cNvSpPr>
            <a:spLocks/>
          </xdr:cNvSpPr>
        </xdr:nvSpPr>
        <xdr:spPr bwMode="auto">
          <a:xfrm>
            <a:off x="7224" y="8427"/>
            <a:ext cx="1" cy="1"/>
          </a:xfrm>
          <a:custGeom>
            <a:avLst/>
            <a:gdLst>
              <a:gd name="T0" fmla="*/ 0 w 1"/>
              <a:gd name="T1" fmla="*/ 0 h 3"/>
              <a:gd name="T2" fmla="*/ 1 w 1"/>
              <a:gd name="T3" fmla="*/ 1 h 3"/>
              <a:gd name="T4" fmla="*/ 1 w 1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3">
                <a:moveTo>
                  <a:pt x="0" y="0"/>
                </a:moveTo>
                <a:lnTo>
                  <a:pt x="1" y="1"/>
                </a:lnTo>
                <a:lnTo>
                  <a:pt x="1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16" name="Line 2592">
            <a:extLst>
              <a:ext uri="{FF2B5EF4-FFF2-40B4-BE49-F238E27FC236}">
                <a16:creationId xmlns:a16="http://schemas.microsoft.com/office/drawing/2014/main" id="{00000000-0008-0000-0000-0000200E0000}"/>
              </a:ext>
            </a:extLst>
          </xdr:cNvPr>
          <xdr:cNvSpPr>
            <a:spLocks noChangeShapeType="1"/>
          </xdr:cNvSpPr>
        </xdr:nvSpPr>
        <xdr:spPr bwMode="auto">
          <a:xfrm>
            <a:off x="7227" y="84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17" name="Line 2593">
            <a:extLst>
              <a:ext uri="{FF2B5EF4-FFF2-40B4-BE49-F238E27FC236}">
                <a16:creationId xmlns:a16="http://schemas.microsoft.com/office/drawing/2014/main" id="{00000000-0008-0000-0000-000021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45" y="9367"/>
            <a:ext cx="1" cy="231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18" name="Freeform 2594">
            <a:extLst>
              <a:ext uri="{FF2B5EF4-FFF2-40B4-BE49-F238E27FC236}">
                <a16:creationId xmlns:a16="http://schemas.microsoft.com/office/drawing/2014/main" id="{00000000-0008-0000-0000-0000220E0000}"/>
              </a:ext>
            </a:extLst>
          </xdr:cNvPr>
          <xdr:cNvSpPr>
            <a:spLocks/>
          </xdr:cNvSpPr>
        </xdr:nvSpPr>
        <xdr:spPr bwMode="auto">
          <a:xfrm>
            <a:off x="8648" y="9336"/>
            <a:ext cx="2" cy="7"/>
          </a:xfrm>
          <a:custGeom>
            <a:avLst/>
            <a:gdLst>
              <a:gd name="T0" fmla="*/ 6 w 6"/>
              <a:gd name="T1" fmla="*/ 0 h 20"/>
              <a:gd name="T2" fmla="*/ 5 w 6"/>
              <a:gd name="T3" fmla="*/ 9 h 20"/>
              <a:gd name="T4" fmla="*/ 0 w 6"/>
              <a:gd name="T5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20">
                <a:moveTo>
                  <a:pt x="6" y="0"/>
                </a:moveTo>
                <a:lnTo>
                  <a:pt x="5" y="9"/>
                </a:lnTo>
                <a:lnTo>
                  <a:pt x="0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19" name="Line 2595">
            <a:extLst>
              <a:ext uri="{FF2B5EF4-FFF2-40B4-BE49-F238E27FC236}">
                <a16:creationId xmlns:a16="http://schemas.microsoft.com/office/drawing/2014/main" id="{00000000-0008-0000-0000-0000230E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20" name="Line 2596">
            <a:extLst>
              <a:ext uri="{FF2B5EF4-FFF2-40B4-BE49-F238E27FC236}">
                <a16:creationId xmlns:a16="http://schemas.microsoft.com/office/drawing/2014/main" id="{00000000-0008-0000-0000-0000240E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21" name="Freeform 2597">
            <a:extLst>
              <a:ext uri="{FF2B5EF4-FFF2-40B4-BE49-F238E27FC236}">
                <a16:creationId xmlns:a16="http://schemas.microsoft.com/office/drawing/2014/main" id="{00000000-0008-0000-0000-0000250E0000}"/>
              </a:ext>
            </a:extLst>
          </xdr:cNvPr>
          <xdr:cNvSpPr>
            <a:spLocks/>
          </xdr:cNvSpPr>
        </xdr:nvSpPr>
        <xdr:spPr bwMode="auto">
          <a:xfrm>
            <a:off x="8536" y="9302"/>
            <a:ext cx="16" cy="19"/>
          </a:xfrm>
          <a:custGeom>
            <a:avLst/>
            <a:gdLst>
              <a:gd name="T0" fmla="*/ 0 w 50"/>
              <a:gd name="T1" fmla="*/ 55 h 55"/>
              <a:gd name="T2" fmla="*/ 1 w 50"/>
              <a:gd name="T3" fmla="*/ 54 h 55"/>
              <a:gd name="T4" fmla="*/ 3 w 50"/>
              <a:gd name="T5" fmla="*/ 47 h 55"/>
              <a:gd name="T6" fmla="*/ 7 w 50"/>
              <a:gd name="T7" fmla="*/ 40 h 55"/>
              <a:gd name="T8" fmla="*/ 11 w 50"/>
              <a:gd name="T9" fmla="*/ 34 h 55"/>
              <a:gd name="T10" fmla="*/ 16 w 50"/>
              <a:gd name="T11" fmla="*/ 27 h 55"/>
              <a:gd name="T12" fmla="*/ 21 w 50"/>
              <a:gd name="T13" fmla="*/ 21 h 55"/>
              <a:gd name="T14" fmla="*/ 27 w 50"/>
              <a:gd name="T15" fmla="*/ 15 h 55"/>
              <a:gd name="T16" fmla="*/ 34 w 50"/>
              <a:gd name="T17" fmla="*/ 10 h 55"/>
              <a:gd name="T18" fmla="*/ 41 w 50"/>
              <a:gd name="T19" fmla="*/ 5 h 55"/>
              <a:gd name="T20" fmla="*/ 50 w 50"/>
              <a:gd name="T21" fmla="*/ 0 h 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50" h="55">
                <a:moveTo>
                  <a:pt x="0" y="55"/>
                </a:moveTo>
                <a:lnTo>
                  <a:pt x="1" y="54"/>
                </a:lnTo>
                <a:lnTo>
                  <a:pt x="3" y="47"/>
                </a:lnTo>
                <a:lnTo>
                  <a:pt x="7" y="40"/>
                </a:lnTo>
                <a:lnTo>
                  <a:pt x="11" y="34"/>
                </a:lnTo>
                <a:lnTo>
                  <a:pt x="16" y="27"/>
                </a:lnTo>
                <a:lnTo>
                  <a:pt x="21" y="21"/>
                </a:lnTo>
                <a:lnTo>
                  <a:pt x="27" y="15"/>
                </a:lnTo>
                <a:lnTo>
                  <a:pt x="34" y="10"/>
                </a:lnTo>
                <a:lnTo>
                  <a:pt x="41" y="5"/>
                </a:lnTo>
                <a:lnTo>
                  <a:pt x="5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22" name="Freeform 2598">
            <a:extLst>
              <a:ext uri="{FF2B5EF4-FFF2-40B4-BE49-F238E27FC236}">
                <a16:creationId xmlns:a16="http://schemas.microsoft.com/office/drawing/2014/main" id="{00000000-0008-0000-0000-0000260E0000}"/>
              </a:ext>
            </a:extLst>
          </xdr:cNvPr>
          <xdr:cNvSpPr>
            <a:spLocks/>
          </xdr:cNvSpPr>
        </xdr:nvSpPr>
        <xdr:spPr bwMode="auto">
          <a:xfrm>
            <a:off x="8647" y="9346"/>
            <a:ext cx="1" cy="1"/>
          </a:xfrm>
          <a:custGeom>
            <a:avLst/>
            <a:gdLst>
              <a:gd name="T0" fmla="*/ 2 w 2"/>
              <a:gd name="T1" fmla="*/ 0 h 4"/>
              <a:gd name="T2" fmla="*/ 1 w 2"/>
              <a:gd name="T3" fmla="*/ 1 h 4"/>
              <a:gd name="T4" fmla="*/ 1 w 2"/>
              <a:gd name="T5" fmla="*/ 3 h 4"/>
              <a:gd name="T6" fmla="*/ 0 w 2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4">
                <a:moveTo>
                  <a:pt x="2" y="0"/>
                </a:moveTo>
                <a:lnTo>
                  <a:pt x="1" y="1"/>
                </a:lnTo>
                <a:lnTo>
                  <a:pt x="1" y="3"/>
                </a:lnTo>
                <a:lnTo>
                  <a:pt x="0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23" name="Line 2599">
            <a:extLst>
              <a:ext uri="{FF2B5EF4-FFF2-40B4-BE49-F238E27FC236}">
                <a16:creationId xmlns:a16="http://schemas.microsoft.com/office/drawing/2014/main" id="{00000000-0008-0000-0000-000027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81" y="929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24" name="Freeform 2600">
            <a:extLst>
              <a:ext uri="{FF2B5EF4-FFF2-40B4-BE49-F238E27FC236}">
                <a16:creationId xmlns:a16="http://schemas.microsoft.com/office/drawing/2014/main" id="{00000000-0008-0000-0000-0000280E0000}"/>
              </a:ext>
            </a:extLst>
          </xdr:cNvPr>
          <xdr:cNvSpPr>
            <a:spLocks/>
          </xdr:cNvSpPr>
        </xdr:nvSpPr>
        <xdr:spPr bwMode="auto">
          <a:xfrm>
            <a:off x="8647" y="9333"/>
            <a:ext cx="2" cy="8"/>
          </a:xfrm>
          <a:custGeom>
            <a:avLst/>
            <a:gdLst>
              <a:gd name="T0" fmla="*/ 0 w 5"/>
              <a:gd name="T1" fmla="*/ 23 h 23"/>
              <a:gd name="T2" fmla="*/ 2 w 5"/>
              <a:gd name="T3" fmla="*/ 19 h 23"/>
              <a:gd name="T4" fmla="*/ 3 w 5"/>
              <a:gd name="T5" fmla="*/ 15 h 23"/>
              <a:gd name="T6" fmla="*/ 5 w 5"/>
              <a:gd name="T7" fmla="*/ 10 h 23"/>
              <a:gd name="T8" fmla="*/ 5 w 5"/>
              <a:gd name="T9" fmla="*/ 6 h 23"/>
              <a:gd name="T10" fmla="*/ 5 w 5"/>
              <a:gd name="T11" fmla="*/ 2 h 23"/>
              <a:gd name="T12" fmla="*/ 5 w 5"/>
              <a:gd name="T13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" h="23">
                <a:moveTo>
                  <a:pt x="0" y="23"/>
                </a:moveTo>
                <a:lnTo>
                  <a:pt x="2" y="19"/>
                </a:lnTo>
                <a:lnTo>
                  <a:pt x="3" y="15"/>
                </a:lnTo>
                <a:lnTo>
                  <a:pt x="5" y="10"/>
                </a:lnTo>
                <a:lnTo>
                  <a:pt x="5" y="6"/>
                </a:lnTo>
                <a:lnTo>
                  <a:pt x="5" y="2"/>
                </a:lnTo>
                <a:lnTo>
                  <a:pt x="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25" name="Line 2601">
            <a:extLst>
              <a:ext uri="{FF2B5EF4-FFF2-40B4-BE49-F238E27FC236}">
                <a16:creationId xmlns:a16="http://schemas.microsoft.com/office/drawing/2014/main" id="{00000000-0008-0000-0000-000029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38" y="9352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26" name="Freeform 2602">
            <a:extLst>
              <a:ext uri="{FF2B5EF4-FFF2-40B4-BE49-F238E27FC236}">
                <a16:creationId xmlns:a16="http://schemas.microsoft.com/office/drawing/2014/main" id="{00000000-0008-0000-0000-00002A0E0000}"/>
              </a:ext>
            </a:extLst>
          </xdr:cNvPr>
          <xdr:cNvSpPr>
            <a:spLocks/>
          </xdr:cNvSpPr>
        </xdr:nvSpPr>
        <xdr:spPr bwMode="auto">
          <a:xfrm>
            <a:off x="8752" y="9286"/>
            <a:ext cx="1" cy="3"/>
          </a:xfrm>
          <a:custGeom>
            <a:avLst/>
            <a:gdLst>
              <a:gd name="T0" fmla="*/ 3 w 3"/>
              <a:gd name="T1" fmla="*/ 0 h 9"/>
              <a:gd name="T2" fmla="*/ 0 w 3"/>
              <a:gd name="T3" fmla="*/ 7 h 9"/>
              <a:gd name="T4" fmla="*/ 0 w 3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9">
                <a:moveTo>
                  <a:pt x="3" y="0"/>
                </a:moveTo>
                <a:lnTo>
                  <a:pt x="0" y="7"/>
                </a:lnTo>
                <a:lnTo>
                  <a:pt x="0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27" name="Freeform 2603">
            <a:extLst>
              <a:ext uri="{FF2B5EF4-FFF2-40B4-BE49-F238E27FC236}">
                <a16:creationId xmlns:a16="http://schemas.microsoft.com/office/drawing/2014/main" id="{00000000-0008-0000-0000-00002B0E0000}"/>
              </a:ext>
            </a:extLst>
          </xdr:cNvPr>
          <xdr:cNvSpPr>
            <a:spLocks/>
          </xdr:cNvSpPr>
        </xdr:nvSpPr>
        <xdr:spPr bwMode="auto">
          <a:xfrm>
            <a:off x="8667" y="9479"/>
            <a:ext cx="1" cy="3"/>
          </a:xfrm>
          <a:custGeom>
            <a:avLst/>
            <a:gdLst>
              <a:gd name="T0" fmla="*/ 0 w 3"/>
              <a:gd name="T1" fmla="*/ 10 h 10"/>
              <a:gd name="T2" fmla="*/ 2 w 3"/>
              <a:gd name="T3" fmla="*/ 4 h 10"/>
              <a:gd name="T4" fmla="*/ 3 w 3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10"/>
                </a:moveTo>
                <a:lnTo>
                  <a:pt x="2" y="4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28" name="Freeform 2604">
            <a:extLst>
              <a:ext uri="{FF2B5EF4-FFF2-40B4-BE49-F238E27FC236}">
                <a16:creationId xmlns:a16="http://schemas.microsoft.com/office/drawing/2014/main" id="{00000000-0008-0000-0000-00002C0E0000}"/>
              </a:ext>
            </a:extLst>
          </xdr:cNvPr>
          <xdr:cNvSpPr>
            <a:spLocks/>
          </xdr:cNvSpPr>
        </xdr:nvSpPr>
        <xdr:spPr bwMode="auto">
          <a:xfrm>
            <a:off x="8757" y="9273"/>
            <a:ext cx="8" cy="12"/>
          </a:xfrm>
          <a:custGeom>
            <a:avLst/>
            <a:gdLst>
              <a:gd name="T0" fmla="*/ 23 w 23"/>
              <a:gd name="T1" fmla="*/ 0 h 34"/>
              <a:gd name="T2" fmla="*/ 17 w 23"/>
              <a:gd name="T3" fmla="*/ 11 h 34"/>
              <a:gd name="T4" fmla="*/ 10 w 23"/>
              <a:gd name="T5" fmla="*/ 22 h 34"/>
              <a:gd name="T6" fmla="*/ 0 w 23"/>
              <a:gd name="T7" fmla="*/ 34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3" h="34">
                <a:moveTo>
                  <a:pt x="23" y="0"/>
                </a:moveTo>
                <a:lnTo>
                  <a:pt x="17" y="11"/>
                </a:lnTo>
                <a:lnTo>
                  <a:pt x="10" y="22"/>
                </a:lnTo>
                <a:lnTo>
                  <a:pt x="0" y="3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29" name="Freeform 2605">
            <a:extLst>
              <a:ext uri="{FF2B5EF4-FFF2-40B4-BE49-F238E27FC236}">
                <a16:creationId xmlns:a16="http://schemas.microsoft.com/office/drawing/2014/main" id="{00000000-0008-0000-0000-00002D0E0000}"/>
              </a:ext>
            </a:extLst>
          </xdr:cNvPr>
          <xdr:cNvSpPr>
            <a:spLocks/>
          </xdr:cNvSpPr>
        </xdr:nvSpPr>
        <xdr:spPr bwMode="auto">
          <a:xfrm>
            <a:off x="8865" y="9240"/>
            <a:ext cx="1" cy="1"/>
          </a:xfrm>
          <a:custGeom>
            <a:avLst/>
            <a:gdLst>
              <a:gd name="T0" fmla="*/ 2 w 2"/>
              <a:gd name="T1" fmla="*/ 0 h 3"/>
              <a:gd name="T2" fmla="*/ 2 w 2"/>
              <a:gd name="T3" fmla="*/ 2 h 3"/>
              <a:gd name="T4" fmla="*/ 0 w 2"/>
              <a:gd name="T5" fmla="*/ 2 h 3"/>
              <a:gd name="T6" fmla="*/ 0 w 2"/>
              <a:gd name="T7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3">
                <a:moveTo>
                  <a:pt x="2" y="0"/>
                </a:moveTo>
                <a:lnTo>
                  <a:pt x="2" y="2"/>
                </a:lnTo>
                <a:lnTo>
                  <a:pt x="0" y="2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30" name="Line 2606">
            <a:extLst>
              <a:ext uri="{FF2B5EF4-FFF2-40B4-BE49-F238E27FC236}">
                <a16:creationId xmlns:a16="http://schemas.microsoft.com/office/drawing/2014/main" id="{00000000-0008-0000-0000-00002E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901" y="926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1" name="Freeform 2607">
            <a:extLst>
              <a:ext uri="{FF2B5EF4-FFF2-40B4-BE49-F238E27FC236}">
                <a16:creationId xmlns:a16="http://schemas.microsoft.com/office/drawing/2014/main" id="{00000000-0008-0000-0000-00002F0E0000}"/>
              </a:ext>
            </a:extLst>
          </xdr:cNvPr>
          <xdr:cNvSpPr>
            <a:spLocks/>
          </xdr:cNvSpPr>
        </xdr:nvSpPr>
        <xdr:spPr bwMode="auto">
          <a:xfrm>
            <a:off x="8864" y="9230"/>
            <a:ext cx="3" cy="6"/>
          </a:xfrm>
          <a:custGeom>
            <a:avLst/>
            <a:gdLst>
              <a:gd name="T0" fmla="*/ 6 w 9"/>
              <a:gd name="T1" fmla="*/ 18 h 18"/>
              <a:gd name="T2" fmla="*/ 7 w 9"/>
              <a:gd name="T3" fmla="*/ 16 h 18"/>
              <a:gd name="T4" fmla="*/ 9 w 9"/>
              <a:gd name="T5" fmla="*/ 14 h 18"/>
              <a:gd name="T6" fmla="*/ 9 w 9"/>
              <a:gd name="T7" fmla="*/ 11 h 18"/>
              <a:gd name="T8" fmla="*/ 9 w 9"/>
              <a:gd name="T9" fmla="*/ 8 h 18"/>
              <a:gd name="T10" fmla="*/ 7 w 9"/>
              <a:gd name="T11" fmla="*/ 6 h 18"/>
              <a:gd name="T12" fmla="*/ 6 w 9"/>
              <a:gd name="T13" fmla="*/ 4 h 18"/>
              <a:gd name="T14" fmla="*/ 3 w 9"/>
              <a:gd name="T15" fmla="*/ 1 h 18"/>
              <a:gd name="T16" fmla="*/ 0 w 9"/>
              <a:gd name="T17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9" h="18">
                <a:moveTo>
                  <a:pt x="6" y="18"/>
                </a:moveTo>
                <a:lnTo>
                  <a:pt x="7" y="16"/>
                </a:lnTo>
                <a:lnTo>
                  <a:pt x="9" y="14"/>
                </a:lnTo>
                <a:lnTo>
                  <a:pt x="9" y="11"/>
                </a:lnTo>
                <a:lnTo>
                  <a:pt x="9" y="8"/>
                </a:lnTo>
                <a:lnTo>
                  <a:pt x="7" y="6"/>
                </a:lnTo>
                <a:lnTo>
                  <a:pt x="6" y="4"/>
                </a:lnTo>
                <a:lnTo>
                  <a:pt x="3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32" name="Line 2608">
            <a:extLst>
              <a:ext uri="{FF2B5EF4-FFF2-40B4-BE49-F238E27FC236}">
                <a16:creationId xmlns:a16="http://schemas.microsoft.com/office/drawing/2014/main" id="{00000000-0008-0000-0000-000030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98" y="10964"/>
            <a:ext cx="12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3" name="Freeform 2609">
            <a:extLst>
              <a:ext uri="{FF2B5EF4-FFF2-40B4-BE49-F238E27FC236}">
                <a16:creationId xmlns:a16="http://schemas.microsoft.com/office/drawing/2014/main" id="{00000000-0008-0000-0000-0000310E0000}"/>
              </a:ext>
            </a:extLst>
          </xdr:cNvPr>
          <xdr:cNvSpPr>
            <a:spLocks/>
          </xdr:cNvSpPr>
        </xdr:nvSpPr>
        <xdr:spPr bwMode="auto">
          <a:xfrm>
            <a:off x="8703" y="9303"/>
            <a:ext cx="2" cy="1"/>
          </a:xfrm>
          <a:custGeom>
            <a:avLst/>
            <a:gdLst>
              <a:gd name="T0" fmla="*/ 5 w 5"/>
              <a:gd name="T1" fmla="*/ 3 w 5"/>
              <a:gd name="T2" fmla="*/ 2 w 5"/>
              <a:gd name="T3" fmla="*/ 0 w 5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</a:cxnLst>
            <a:rect l="0" t="0" r="r" b="b"/>
            <a:pathLst>
              <a:path w="5">
                <a:moveTo>
                  <a:pt x="5" y="0"/>
                </a:moveTo>
                <a:lnTo>
                  <a:pt x="3" y="0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34" name="Freeform 2610">
            <a:extLst>
              <a:ext uri="{FF2B5EF4-FFF2-40B4-BE49-F238E27FC236}">
                <a16:creationId xmlns:a16="http://schemas.microsoft.com/office/drawing/2014/main" id="{00000000-0008-0000-0000-0000320E0000}"/>
              </a:ext>
            </a:extLst>
          </xdr:cNvPr>
          <xdr:cNvSpPr>
            <a:spLocks/>
          </xdr:cNvSpPr>
        </xdr:nvSpPr>
        <xdr:spPr bwMode="auto">
          <a:xfrm>
            <a:off x="8707" y="9301"/>
            <a:ext cx="2" cy="1"/>
          </a:xfrm>
          <a:custGeom>
            <a:avLst/>
            <a:gdLst>
              <a:gd name="T0" fmla="*/ 7 w 7"/>
              <a:gd name="T1" fmla="*/ 0 h 3"/>
              <a:gd name="T2" fmla="*/ 6 w 7"/>
              <a:gd name="T3" fmla="*/ 0 h 3"/>
              <a:gd name="T4" fmla="*/ 4 w 7"/>
              <a:gd name="T5" fmla="*/ 2 h 3"/>
              <a:gd name="T6" fmla="*/ 3 w 7"/>
              <a:gd name="T7" fmla="*/ 2 h 3"/>
              <a:gd name="T8" fmla="*/ 1 w 7"/>
              <a:gd name="T9" fmla="*/ 2 h 3"/>
              <a:gd name="T10" fmla="*/ 0 w 7"/>
              <a:gd name="T11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3">
                <a:moveTo>
                  <a:pt x="7" y="0"/>
                </a:moveTo>
                <a:lnTo>
                  <a:pt x="6" y="0"/>
                </a:lnTo>
                <a:lnTo>
                  <a:pt x="4" y="2"/>
                </a:lnTo>
                <a:lnTo>
                  <a:pt x="3" y="2"/>
                </a:lnTo>
                <a:lnTo>
                  <a:pt x="1" y="2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35" name="Line 2611">
            <a:extLst>
              <a:ext uri="{FF2B5EF4-FFF2-40B4-BE49-F238E27FC236}">
                <a16:creationId xmlns:a16="http://schemas.microsoft.com/office/drawing/2014/main" id="{00000000-0008-0000-0000-000033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2" y="8835"/>
            <a:ext cx="1233" cy="71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6" name="Line 2612">
            <a:extLst>
              <a:ext uri="{FF2B5EF4-FFF2-40B4-BE49-F238E27FC236}">
                <a16:creationId xmlns:a16="http://schemas.microsoft.com/office/drawing/2014/main" id="{00000000-0008-0000-0000-000034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862" y="84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7" name="Line 2613">
            <a:extLst>
              <a:ext uri="{FF2B5EF4-FFF2-40B4-BE49-F238E27FC236}">
                <a16:creationId xmlns:a16="http://schemas.microsoft.com/office/drawing/2014/main" id="{00000000-0008-0000-0000-0000350E0000}"/>
              </a:ext>
            </a:extLst>
          </xdr:cNvPr>
          <xdr:cNvSpPr>
            <a:spLocks noChangeShapeType="1"/>
          </xdr:cNvSpPr>
        </xdr:nvSpPr>
        <xdr:spPr bwMode="auto">
          <a:xfrm>
            <a:off x="7146" y="8413"/>
            <a:ext cx="3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38" name="Freeform 2614">
            <a:extLst>
              <a:ext uri="{FF2B5EF4-FFF2-40B4-BE49-F238E27FC236}">
                <a16:creationId xmlns:a16="http://schemas.microsoft.com/office/drawing/2014/main" id="{00000000-0008-0000-0000-0000360E0000}"/>
              </a:ext>
            </a:extLst>
          </xdr:cNvPr>
          <xdr:cNvSpPr>
            <a:spLocks/>
          </xdr:cNvSpPr>
        </xdr:nvSpPr>
        <xdr:spPr bwMode="auto">
          <a:xfrm>
            <a:off x="7144" y="8411"/>
            <a:ext cx="2" cy="2"/>
          </a:xfrm>
          <a:custGeom>
            <a:avLst/>
            <a:gdLst>
              <a:gd name="T0" fmla="*/ 7 w 7"/>
              <a:gd name="T1" fmla="*/ 7 h 7"/>
              <a:gd name="T2" fmla="*/ 6 w 7"/>
              <a:gd name="T3" fmla="*/ 5 h 7"/>
              <a:gd name="T4" fmla="*/ 4 w 7"/>
              <a:gd name="T5" fmla="*/ 4 h 7"/>
              <a:gd name="T6" fmla="*/ 4 w 7"/>
              <a:gd name="T7" fmla="*/ 3 h 7"/>
              <a:gd name="T8" fmla="*/ 3 w 7"/>
              <a:gd name="T9" fmla="*/ 3 h 7"/>
              <a:gd name="T10" fmla="*/ 3 w 7"/>
              <a:gd name="T11" fmla="*/ 1 h 7"/>
              <a:gd name="T12" fmla="*/ 2 w 7"/>
              <a:gd name="T13" fmla="*/ 1 h 7"/>
              <a:gd name="T14" fmla="*/ 2 w 7"/>
              <a:gd name="T15" fmla="*/ 0 h 7"/>
              <a:gd name="T16" fmla="*/ 0 w 7"/>
              <a:gd name="T17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7" h="7">
                <a:moveTo>
                  <a:pt x="7" y="7"/>
                </a:moveTo>
                <a:lnTo>
                  <a:pt x="6" y="5"/>
                </a:lnTo>
                <a:lnTo>
                  <a:pt x="4" y="4"/>
                </a:lnTo>
                <a:lnTo>
                  <a:pt x="4" y="3"/>
                </a:lnTo>
                <a:lnTo>
                  <a:pt x="3" y="3"/>
                </a:lnTo>
                <a:lnTo>
                  <a:pt x="3" y="1"/>
                </a:lnTo>
                <a:lnTo>
                  <a:pt x="2" y="1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39" name="Line 2615">
            <a:extLst>
              <a:ext uri="{FF2B5EF4-FFF2-40B4-BE49-F238E27FC236}">
                <a16:creationId xmlns:a16="http://schemas.microsoft.com/office/drawing/2014/main" id="{00000000-0008-0000-0000-000037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0" y="936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0" name="Freeform 2616">
            <a:extLst>
              <a:ext uri="{FF2B5EF4-FFF2-40B4-BE49-F238E27FC236}">
                <a16:creationId xmlns:a16="http://schemas.microsoft.com/office/drawing/2014/main" id="{00000000-0008-0000-0000-0000380E0000}"/>
              </a:ext>
            </a:extLst>
          </xdr:cNvPr>
          <xdr:cNvSpPr>
            <a:spLocks/>
          </xdr:cNvSpPr>
        </xdr:nvSpPr>
        <xdr:spPr bwMode="auto">
          <a:xfrm>
            <a:off x="8666" y="11802"/>
            <a:ext cx="2" cy="5"/>
          </a:xfrm>
          <a:custGeom>
            <a:avLst/>
            <a:gdLst>
              <a:gd name="T0" fmla="*/ 7 w 7"/>
              <a:gd name="T1" fmla="*/ 16 h 16"/>
              <a:gd name="T2" fmla="*/ 6 w 7"/>
              <a:gd name="T3" fmla="*/ 10 h 16"/>
              <a:gd name="T4" fmla="*/ 4 w 7"/>
              <a:gd name="T5" fmla="*/ 6 h 16"/>
              <a:gd name="T6" fmla="*/ 0 w 7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16">
                <a:moveTo>
                  <a:pt x="7" y="16"/>
                </a:moveTo>
                <a:lnTo>
                  <a:pt x="6" y="10"/>
                </a:lnTo>
                <a:lnTo>
                  <a:pt x="4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41" name="Line 2617">
            <a:extLst>
              <a:ext uri="{FF2B5EF4-FFF2-40B4-BE49-F238E27FC236}">
                <a16:creationId xmlns:a16="http://schemas.microsoft.com/office/drawing/2014/main" id="{00000000-0008-0000-0000-000039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26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2" name="Freeform 2618">
            <a:extLst>
              <a:ext uri="{FF2B5EF4-FFF2-40B4-BE49-F238E27FC236}">
                <a16:creationId xmlns:a16="http://schemas.microsoft.com/office/drawing/2014/main" id="{00000000-0008-0000-0000-00003A0E0000}"/>
              </a:ext>
            </a:extLst>
          </xdr:cNvPr>
          <xdr:cNvSpPr>
            <a:spLocks/>
          </xdr:cNvSpPr>
        </xdr:nvSpPr>
        <xdr:spPr bwMode="auto">
          <a:xfrm>
            <a:off x="8649" y="9236"/>
            <a:ext cx="18" cy="25"/>
          </a:xfrm>
          <a:custGeom>
            <a:avLst/>
            <a:gdLst>
              <a:gd name="T0" fmla="*/ 0 w 52"/>
              <a:gd name="T1" fmla="*/ 75 h 75"/>
              <a:gd name="T2" fmla="*/ 0 w 52"/>
              <a:gd name="T3" fmla="*/ 67 h 75"/>
              <a:gd name="T4" fmla="*/ 2 w 52"/>
              <a:gd name="T5" fmla="*/ 62 h 75"/>
              <a:gd name="T6" fmla="*/ 3 w 52"/>
              <a:gd name="T7" fmla="*/ 55 h 75"/>
              <a:gd name="T8" fmla="*/ 6 w 52"/>
              <a:gd name="T9" fmla="*/ 48 h 75"/>
              <a:gd name="T10" fmla="*/ 9 w 52"/>
              <a:gd name="T11" fmla="*/ 42 h 75"/>
              <a:gd name="T12" fmla="*/ 13 w 52"/>
              <a:gd name="T13" fmla="*/ 35 h 75"/>
              <a:gd name="T14" fmla="*/ 17 w 52"/>
              <a:gd name="T15" fmla="*/ 29 h 75"/>
              <a:gd name="T16" fmla="*/ 23 w 52"/>
              <a:gd name="T17" fmla="*/ 22 h 75"/>
              <a:gd name="T18" fmla="*/ 30 w 52"/>
              <a:gd name="T19" fmla="*/ 16 h 75"/>
              <a:gd name="T20" fmla="*/ 36 w 52"/>
              <a:gd name="T21" fmla="*/ 10 h 75"/>
              <a:gd name="T22" fmla="*/ 44 w 52"/>
              <a:gd name="T23" fmla="*/ 6 h 75"/>
              <a:gd name="T24" fmla="*/ 52 w 52"/>
              <a:gd name="T25" fmla="*/ 0 h 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2" h="75">
                <a:moveTo>
                  <a:pt x="0" y="75"/>
                </a:moveTo>
                <a:lnTo>
                  <a:pt x="0" y="67"/>
                </a:lnTo>
                <a:lnTo>
                  <a:pt x="2" y="62"/>
                </a:lnTo>
                <a:lnTo>
                  <a:pt x="3" y="55"/>
                </a:lnTo>
                <a:lnTo>
                  <a:pt x="6" y="48"/>
                </a:lnTo>
                <a:lnTo>
                  <a:pt x="9" y="42"/>
                </a:lnTo>
                <a:lnTo>
                  <a:pt x="13" y="35"/>
                </a:lnTo>
                <a:lnTo>
                  <a:pt x="17" y="29"/>
                </a:lnTo>
                <a:lnTo>
                  <a:pt x="23" y="22"/>
                </a:lnTo>
                <a:lnTo>
                  <a:pt x="30" y="16"/>
                </a:lnTo>
                <a:lnTo>
                  <a:pt x="36" y="10"/>
                </a:lnTo>
                <a:lnTo>
                  <a:pt x="44" y="6"/>
                </a:lnTo>
                <a:lnTo>
                  <a:pt x="5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43" name="Freeform 2619">
            <a:extLst>
              <a:ext uri="{FF2B5EF4-FFF2-40B4-BE49-F238E27FC236}">
                <a16:creationId xmlns:a16="http://schemas.microsoft.com/office/drawing/2014/main" id="{00000000-0008-0000-0000-00003B0E0000}"/>
              </a:ext>
            </a:extLst>
          </xdr:cNvPr>
          <xdr:cNvSpPr>
            <a:spLocks/>
          </xdr:cNvSpPr>
        </xdr:nvSpPr>
        <xdr:spPr bwMode="auto">
          <a:xfrm>
            <a:off x="8664" y="9353"/>
            <a:ext cx="1" cy="1"/>
          </a:xfrm>
          <a:custGeom>
            <a:avLst/>
            <a:gdLst>
              <a:gd name="T0" fmla="*/ 0 w 3"/>
              <a:gd name="T1" fmla="*/ 5 h 5"/>
              <a:gd name="T2" fmla="*/ 0 w 3"/>
              <a:gd name="T3" fmla="*/ 4 h 5"/>
              <a:gd name="T4" fmla="*/ 2 w 3"/>
              <a:gd name="T5" fmla="*/ 4 h 5"/>
              <a:gd name="T6" fmla="*/ 2 w 3"/>
              <a:gd name="T7" fmla="*/ 3 h 5"/>
              <a:gd name="T8" fmla="*/ 2 w 3"/>
              <a:gd name="T9" fmla="*/ 1 h 5"/>
              <a:gd name="T10" fmla="*/ 3 w 3"/>
              <a:gd name="T11" fmla="*/ 1 h 5"/>
              <a:gd name="T12" fmla="*/ 3 w 3"/>
              <a:gd name="T13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3" h="5">
                <a:moveTo>
                  <a:pt x="0" y="5"/>
                </a:moveTo>
                <a:lnTo>
                  <a:pt x="0" y="4"/>
                </a:lnTo>
                <a:lnTo>
                  <a:pt x="2" y="4"/>
                </a:lnTo>
                <a:lnTo>
                  <a:pt x="2" y="3"/>
                </a:lnTo>
                <a:lnTo>
                  <a:pt x="2" y="1"/>
                </a:lnTo>
                <a:lnTo>
                  <a:pt x="3" y="1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44" name="Freeform 2620">
            <a:extLst>
              <a:ext uri="{FF2B5EF4-FFF2-40B4-BE49-F238E27FC236}">
                <a16:creationId xmlns:a16="http://schemas.microsoft.com/office/drawing/2014/main" id="{00000000-0008-0000-0000-00003C0E0000}"/>
              </a:ext>
            </a:extLst>
          </xdr:cNvPr>
          <xdr:cNvSpPr>
            <a:spLocks/>
          </xdr:cNvSpPr>
        </xdr:nvSpPr>
        <xdr:spPr bwMode="auto">
          <a:xfrm>
            <a:off x="8664" y="9356"/>
            <a:ext cx="1" cy="2"/>
          </a:xfrm>
          <a:custGeom>
            <a:avLst/>
            <a:gdLst>
              <a:gd name="T0" fmla="*/ 1 w 1"/>
              <a:gd name="T1" fmla="*/ 0 h 5"/>
              <a:gd name="T2" fmla="*/ 1 w 1"/>
              <a:gd name="T3" fmla="*/ 1 h 5"/>
              <a:gd name="T4" fmla="*/ 1 w 1"/>
              <a:gd name="T5" fmla="*/ 3 h 5"/>
              <a:gd name="T6" fmla="*/ 1 w 1"/>
              <a:gd name="T7" fmla="*/ 4 h 5"/>
              <a:gd name="T8" fmla="*/ 0 w 1"/>
              <a:gd name="T9" fmla="*/ 4 h 5"/>
              <a:gd name="T10" fmla="*/ 0 w 1"/>
              <a:gd name="T11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" h="5">
                <a:moveTo>
                  <a:pt x="1" y="0"/>
                </a:moveTo>
                <a:lnTo>
                  <a:pt x="1" y="1"/>
                </a:lnTo>
                <a:lnTo>
                  <a:pt x="1" y="3"/>
                </a:lnTo>
                <a:lnTo>
                  <a:pt x="1" y="4"/>
                </a:lnTo>
                <a:lnTo>
                  <a:pt x="0" y="4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45" name="Line 2621">
            <a:extLst>
              <a:ext uri="{FF2B5EF4-FFF2-40B4-BE49-F238E27FC236}">
                <a16:creationId xmlns:a16="http://schemas.microsoft.com/office/drawing/2014/main" id="{00000000-0008-0000-0000-00003D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26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6" name="Freeform 2622">
            <a:extLst>
              <a:ext uri="{FF2B5EF4-FFF2-40B4-BE49-F238E27FC236}">
                <a16:creationId xmlns:a16="http://schemas.microsoft.com/office/drawing/2014/main" id="{00000000-0008-0000-0000-00003E0E0000}"/>
              </a:ext>
            </a:extLst>
          </xdr:cNvPr>
          <xdr:cNvSpPr>
            <a:spLocks/>
          </xdr:cNvSpPr>
        </xdr:nvSpPr>
        <xdr:spPr bwMode="auto">
          <a:xfrm>
            <a:off x="8650" y="9333"/>
            <a:ext cx="1" cy="3"/>
          </a:xfrm>
          <a:custGeom>
            <a:avLst/>
            <a:gdLst>
              <a:gd name="T0" fmla="*/ 1 w 1"/>
              <a:gd name="T1" fmla="*/ 0 h 10"/>
              <a:gd name="T2" fmla="*/ 1 w 1"/>
              <a:gd name="T3" fmla="*/ 9 h 10"/>
              <a:gd name="T4" fmla="*/ 0 w 1"/>
              <a:gd name="T5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10">
                <a:moveTo>
                  <a:pt x="1" y="0"/>
                </a:moveTo>
                <a:lnTo>
                  <a:pt x="1" y="9"/>
                </a:lnTo>
                <a:lnTo>
                  <a:pt x="0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47" name="Line 2623">
            <a:extLst>
              <a:ext uri="{FF2B5EF4-FFF2-40B4-BE49-F238E27FC236}">
                <a16:creationId xmlns:a16="http://schemas.microsoft.com/office/drawing/2014/main" id="{00000000-0008-0000-0000-00003F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22" y="936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48" name="Freeform 2624">
            <a:extLst>
              <a:ext uri="{FF2B5EF4-FFF2-40B4-BE49-F238E27FC236}">
                <a16:creationId xmlns:a16="http://schemas.microsoft.com/office/drawing/2014/main" id="{00000000-0008-0000-0000-0000400E0000}"/>
              </a:ext>
            </a:extLst>
          </xdr:cNvPr>
          <xdr:cNvSpPr>
            <a:spLocks/>
          </xdr:cNvSpPr>
        </xdr:nvSpPr>
        <xdr:spPr bwMode="auto">
          <a:xfrm>
            <a:off x="8330" y="11692"/>
            <a:ext cx="2" cy="4"/>
          </a:xfrm>
          <a:custGeom>
            <a:avLst/>
            <a:gdLst>
              <a:gd name="T0" fmla="*/ 0 w 7"/>
              <a:gd name="T1" fmla="*/ 12 h 12"/>
              <a:gd name="T2" fmla="*/ 0 w 7"/>
              <a:gd name="T3" fmla="*/ 9 h 12"/>
              <a:gd name="T4" fmla="*/ 1 w 7"/>
              <a:gd name="T5" fmla="*/ 6 h 12"/>
              <a:gd name="T6" fmla="*/ 4 w 7"/>
              <a:gd name="T7" fmla="*/ 3 h 12"/>
              <a:gd name="T8" fmla="*/ 7 w 7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" h="12">
                <a:moveTo>
                  <a:pt x="0" y="12"/>
                </a:moveTo>
                <a:lnTo>
                  <a:pt x="0" y="9"/>
                </a:lnTo>
                <a:lnTo>
                  <a:pt x="1" y="6"/>
                </a:lnTo>
                <a:lnTo>
                  <a:pt x="4" y="3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49" name="Freeform 2625">
            <a:extLst>
              <a:ext uri="{FF2B5EF4-FFF2-40B4-BE49-F238E27FC236}">
                <a16:creationId xmlns:a16="http://schemas.microsoft.com/office/drawing/2014/main" id="{00000000-0008-0000-0000-0000410E0000}"/>
              </a:ext>
            </a:extLst>
          </xdr:cNvPr>
          <xdr:cNvSpPr>
            <a:spLocks/>
          </xdr:cNvSpPr>
        </xdr:nvSpPr>
        <xdr:spPr bwMode="auto">
          <a:xfrm>
            <a:off x="8647" y="9260"/>
            <a:ext cx="1" cy="5"/>
          </a:xfrm>
          <a:custGeom>
            <a:avLst/>
            <a:gdLst>
              <a:gd name="T0" fmla="*/ 0 w 3"/>
              <a:gd name="T1" fmla="*/ 14 h 14"/>
              <a:gd name="T2" fmla="*/ 3 w 3"/>
              <a:gd name="T3" fmla="*/ 2 h 14"/>
              <a:gd name="T4" fmla="*/ 3 w 3"/>
              <a:gd name="T5" fmla="*/ 0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4">
                <a:moveTo>
                  <a:pt x="0" y="14"/>
                </a:moveTo>
                <a:lnTo>
                  <a:pt x="3" y="2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50" name="Line 2626">
            <a:extLst>
              <a:ext uri="{FF2B5EF4-FFF2-40B4-BE49-F238E27FC236}">
                <a16:creationId xmlns:a16="http://schemas.microsoft.com/office/drawing/2014/main" id="{00000000-0008-0000-0000-000042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65" y="9269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1" name="Freeform 2627">
            <a:extLst>
              <a:ext uri="{FF2B5EF4-FFF2-40B4-BE49-F238E27FC236}">
                <a16:creationId xmlns:a16="http://schemas.microsoft.com/office/drawing/2014/main" id="{00000000-0008-0000-0000-0000430E0000}"/>
              </a:ext>
            </a:extLst>
          </xdr:cNvPr>
          <xdr:cNvSpPr>
            <a:spLocks/>
          </xdr:cNvSpPr>
        </xdr:nvSpPr>
        <xdr:spPr bwMode="auto">
          <a:xfrm>
            <a:off x="8866" y="9239"/>
            <a:ext cx="1" cy="1"/>
          </a:xfrm>
          <a:custGeom>
            <a:avLst/>
            <a:gdLst>
              <a:gd name="T0" fmla="*/ 0 w 1"/>
              <a:gd name="T1" fmla="*/ 3 h 3"/>
              <a:gd name="T2" fmla="*/ 0 w 1"/>
              <a:gd name="T3" fmla="*/ 2 h 3"/>
              <a:gd name="T4" fmla="*/ 1 w 1"/>
              <a:gd name="T5" fmla="*/ 2 h 3"/>
              <a:gd name="T6" fmla="*/ 1 w 1"/>
              <a:gd name="T7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" h="3">
                <a:moveTo>
                  <a:pt x="0" y="3"/>
                </a:moveTo>
                <a:lnTo>
                  <a:pt x="0" y="2"/>
                </a:lnTo>
                <a:lnTo>
                  <a:pt x="1" y="2"/>
                </a:lnTo>
                <a:lnTo>
                  <a:pt x="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52" name="Freeform 2628">
            <a:extLst>
              <a:ext uri="{FF2B5EF4-FFF2-40B4-BE49-F238E27FC236}">
                <a16:creationId xmlns:a16="http://schemas.microsoft.com/office/drawing/2014/main" id="{00000000-0008-0000-0000-0000440E0000}"/>
              </a:ext>
            </a:extLst>
          </xdr:cNvPr>
          <xdr:cNvSpPr>
            <a:spLocks/>
          </xdr:cNvSpPr>
        </xdr:nvSpPr>
        <xdr:spPr bwMode="auto">
          <a:xfrm>
            <a:off x="8837" y="9196"/>
            <a:ext cx="1" cy="1"/>
          </a:xfrm>
          <a:custGeom>
            <a:avLst/>
            <a:gdLst>
              <a:gd name="T0" fmla="*/ 0 w 1"/>
              <a:gd name="T1" fmla="*/ 1 h 1"/>
              <a:gd name="T2" fmla="*/ 0 w 1"/>
              <a:gd name="T3" fmla="*/ 0 h 1"/>
              <a:gd name="T4" fmla="*/ 1 w 1"/>
              <a:gd name="T5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1">
                <a:moveTo>
                  <a:pt x="0" y="1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53" name="Freeform 2629">
            <a:extLst>
              <a:ext uri="{FF2B5EF4-FFF2-40B4-BE49-F238E27FC236}">
                <a16:creationId xmlns:a16="http://schemas.microsoft.com/office/drawing/2014/main" id="{00000000-0008-0000-0000-0000450E0000}"/>
              </a:ext>
            </a:extLst>
          </xdr:cNvPr>
          <xdr:cNvSpPr>
            <a:spLocks/>
          </xdr:cNvSpPr>
        </xdr:nvSpPr>
        <xdr:spPr bwMode="auto">
          <a:xfrm>
            <a:off x="8727" y="9226"/>
            <a:ext cx="6" cy="1"/>
          </a:xfrm>
          <a:custGeom>
            <a:avLst/>
            <a:gdLst>
              <a:gd name="T0" fmla="*/ 0 w 17"/>
              <a:gd name="T1" fmla="*/ 8 w 17"/>
              <a:gd name="T2" fmla="*/ 17 w 17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17">
                <a:moveTo>
                  <a:pt x="0" y="0"/>
                </a:moveTo>
                <a:lnTo>
                  <a:pt x="8" y="0"/>
                </a:lnTo>
                <a:lnTo>
                  <a:pt x="1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54" name="Freeform 2630">
            <a:extLst>
              <a:ext uri="{FF2B5EF4-FFF2-40B4-BE49-F238E27FC236}">
                <a16:creationId xmlns:a16="http://schemas.microsoft.com/office/drawing/2014/main" id="{00000000-0008-0000-0000-0000460E0000}"/>
              </a:ext>
            </a:extLst>
          </xdr:cNvPr>
          <xdr:cNvSpPr>
            <a:spLocks/>
          </xdr:cNvSpPr>
        </xdr:nvSpPr>
        <xdr:spPr bwMode="auto">
          <a:xfrm>
            <a:off x="8898" y="9261"/>
            <a:ext cx="3" cy="2"/>
          </a:xfrm>
          <a:custGeom>
            <a:avLst/>
            <a:gdLst>
              <a:gd name="T0" fmla="*/ 0 w 8"/>
              <a:gd name="T1" fmla="*/ 6 h 6"/>
              <a:gd name="T2" fmla="*/ 3 w 8"/>
              <a:gd name="T3" fmla="*/ 6 h 6"/>
              <a:gd name="T4" fmla="*/ 5 w 8"/>
              <a:gd name="T5" fmla="*/ 6 h 6"/>
              <a:gd name="T6" fmla="*/ 7 w 8"/>
              <a:gd name="T7" fmla="*/ 4 h 6"/>
              <a:gd name="T8" fmla="*/ 8 w 8"/>
              <a:gd name="T9" fmla="*/ 3 h 6"/>
              <a:gd name="T10" fmla="*/ 8 w 8"/>
              <a:gd name="T11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8" h="6">
                <a:moveTo>
                  <a:pt x="0" y="6"/>
                </a:moveTo>
                <a:lnTo>
                  <a:pt x="3" y="6"/>
                </a:lnTo>
                <a:lnTo>
                  <a:pt x="5" y="6"/>
                </a:lnTo>
                <a:lnTo>
                  <a:pt x="7" y="4"/>
                </a:lnTo>
                <a:lnTo>
                  <a:pt x="8" y="3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55" name="Freeform 2631">
            <a:extLst>
              <a:ext uri="{FF2B5EF4-FFF2-40B4-BE49-F238E27FC236}">
                <a16:creationId xmlns:a16="http://schemas.microsoft.com/office/drawing/2014/main" id="{00000000-0008-0000-0000-0000470E0000}"/>
              </a:ext>
            </a:extLst>
          </xdr:cNvPr>
          <xdr:cNvSpPr>
            <a:spLocks/>
          </xdr:cNvSpPr>
        </xdr:nvSpPr>
        <xdr:spPr bwMode="auto">
          <a:xfrm>
            <a:off x="8691" y="9302"/>
            <a:ext cx="12" cy="1"/>
          </a:xfrm>
          <a:custGeom>
            <a:avLst/>
            <a:gdLst>
              <a:gd name="T0" fmla="*/ 37 w 37"/>
              <a:gd name="T1" fmla="*/ 3 h 3"/>
              <a:gd name="T2" fmla="*/ 27 w 37"/>
              <a:gd name="T3" fmla="*/ 3 h 3"/>
              <a:gd name="T4" fmla="*/ 19 w 37"/>
              <a:gd name="T5" fmla="*/ 2 h 3"/>
              <a:gd name="T6" fmla="*/ 10 w 37"/>
              <a:gd name="T7" fmla="*/ 2 h 3"/>
              <a:gd name="T8" fmla="*/ 0 w 37"/>
              <a:gd name="T9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" h="3">
                <a:moveTo>
                  <a:pt x="37" y="3"/>
                </a:moveTo>
                <a:lnTo>
                  <a:pt x="27" y="3"/>
                </a:lnTo>
                <a:lnTo>
                  <a:pt x="19" y="2"/>
                </a:lnTo>
                <a:lnTo>
                  <a:pt x="1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56" name="Line 2632">
            <a:extLst>
              <a:ext uri="{FF2B5EF4-FFF2-40B4-BE49-F238E27FC236}">
                <a16:creationId xmlns:a16="http://schemas.microsoft.com/office/drawing/2014/main" id="{00000000-0008-0000-0000-000048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336" y="936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7" name="Line 2633">
            <a:extLst>
              <a:ext uri="{FF2B5EF4-FFF2-40B4-BE49-F238E27FC236}">
                <a16:creationId xmlns:a16="http://schemas.microsoft.com/office/drawing/2014/main" id="{00000000-0008-0000-0000-000049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332" y="9364"/>
            <a:ext cx="4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58" name="Freeform 2634">
            <a:extLst>
              <a:ext uri="{FF2B5EF4-FFF2-40B4-BE49-F238E27FC236}">
                <a16:creationId xmlns:a16="http://schemas.microsoft.com/office/drawing/2014/main" id="{00000000-0008-0000-0000-00004A0E0000}"/>
              </a:ext>
            </a:extLst>
          </xdr:cNvPr>
          <xdr:cNvSpPr>
            <a:spLocks/>
          </xdr:cNvSpPr>
        </xdr:nvSpPr>
        <xdr:spPr bwMode="auto">
          <a:xfrm>
            <a:off x="8611" y="9495"/>
            <a:ext cx="37" cy="4"/>
          </a:xfrm>
          <a:custGeom>
            <a:avLst/>
            <a:gdLst>
              <a:gd name="T0" fmla="*/ 0 w 111"/>
              <a:gd name="T1" fmla="*/ 4 h 14"/>
              <a:gd name="T2" fmla="*/ 10 w 111"/>
              <a:gd name="T3" fmla="*/ 9 h 14"/>
              <a:gd name="T4" fmla="*/ 21 w 111"/>
              <a:gd name="T5" fmla="*/ 12 h 14"/>
              <a:gd name="T6" fmla="*/ 33 w 111"/>
              <a:gd name="T7" fmla="*/ 13 h 14"/>
              <a:gd name="T8" fmla="*/ 44 w 111"/>
              <a:gd name="T9" fmla="*/ 14 h 14"/>
              <a:gd name="T10" fmla="*/ 57 w 111"/>
              <a:gd name="T11" fmla="*/ 14 h 14"/>
              <a:gd name="T12" fmla="*/ 69 w 111"/>
              <a:gd name="T13" fmla="*/ 13 h 14"/>
              <a:gd name="T14" fmla="*/ 80 w 111"/>
              <a:gd name="T15" fmla="*/ 12 h 14"/>
              <a:gd name="T16" fmla="*/ 91 w 111"/>
              <a:gd name="T17" fmla="*/ 7 h 14"/>
              <a:gd name="T18" fmla="*/ 101 w 111"/>
              <a:gd name="T19" fmla="*/ 4 h 14"/>
              <a:gd name="T20" fmla="*/ 111 w 111"/>
              <a:gd name="T21" fmla="*/ 0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11" h="14">
                <a:moveTo>
                  <a:pt x="0" y="4"/>
                </a:moveTo>
                <a:lnTo>
                  <a:pt x="10" y="9"/>
                </a:lnTo>
                <a:lnTo>
                  <a:pt x="21" y="12"/>
                </a:lnTo>
                <a:lnTo>
                  <a:pt x="33" y="13"/>
                </a:lnTo>
                <a:lnTo>
                  <a:pt x="44" y="14"/>
                </a:lnTo>
                <a:lnTo>
                  <a:pt x="57" y="14"/>
                </a:lnTo>
                <a:lnTo>
                  <a:pt x="69" y="13"/>
                </a:lnTo>
                <a:lnTo>
                  <a:pt x="80" y="12"/>
                </a:lnTo>
                <a:lnTo>
                  <a:pt x="91" y="7"/>
                </a:lnTo>
                <a:lnTo>
                  <a:pt x="101" y="4"/>
                </a:lnTo>
                <a:lnTo>
                  <a:pt x="11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59" name="Freeform 2635">
            <a:extLst>
              <a:ext uri="{FF2B5EF4-FFF2-40B4-BE49-F238E27FC236}">
                <a16:creationId xmlns:a16="http://schemas.microsoft.com/office/drawing/2014/main" id="{00000000-0008-0000-0000-00004B0E0000}"/>
              </a:ext>
            </a:extLst>
          </xdr:cNvPr>
          <xdr:cNvSpPr>
            <a:spLocks/>
          </xdr:cNvSpPr>
        </xdr:nvSpPr>
        <xdr:spPr bwMode="auto">
          <a:xfrm>
            <a:off x="8332" y="9364"/>
            <a:ext cx="2" cy="1"/>
          </a:xfrm>
          <a:custGeom>
            <a:avLst/>
            <a:gdLst>
              <a:gd name="T0" fmla="*/ 0 w 7"/>
              <a:gd name="T1" fmla="*/ 0 h 2"/>
              <a:gd name="T2" fmla="*/ 1 w 7"/>
              <a:gd name="T3" fmla="*/ 0 h 2"/>
              <a:gd name="T4" fmla="*/ 4 w 7"/>
              <a:gd name="T5" fmla="*/ 2 h 2"/>
              <a:gd name="T6" fmla="*/ 7 w 7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2">
                <a:moveTo>
                  <a:pt x="0" y="0"/>
                </a:moveTo>
                <a:lnTo>
                  <a:pt x="1" y="0"/>
                </a:lnTo>
                <a:lnTo>
                  <a:pt x="4" y="2"/>
                </a:lnTo>
                <a:lnTo>
                  <a:pt x="7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60" name="Freeform 2636">
            <a:extLst>
              <a:ext uri="{FF2B5EF4-FFF2-40B4-BE49-F238E27FC236}">
                <a16:creationId xmlns:a16="http://schemas.microsoft.com/office/drawing/2014/main" id="{00000000-0008-0000-0000-00004C0E0000}"/>
              </a:ext>
            </a:extLst>
          </xdr:cNvPr>
          <xdr:cNvSpPr>
            <a:spLocks/>
          </xdr:cNvSpPr>
        </xdr:nvSpPr>
        <xdr:spPr bwMode="auto">
          <a:xfrm>
            <a:off x="6862" y="8488"/>
            <a:ext cx="215" cy="145"/>
          </a:xfrm>
          <a:custGeom>
            <a:avLst/>
            <a:gdLst>
              <a:gd name="T0" fmla="*/ 643 w 643"/>
              <a:gd name="T1" fmla="*/ 436 h 436"/>
              <a:gd name="T2" fmla="*/ 528 w 643"/>
              <a:gd name="T3" fmla="*/ 368 h 436"/>
              <a:gd name="T4" fmla="*/ 417 w 643"/>
              <a:gd name="T5" fmla="*/ 296 h 436"/>
              <a:gd name="T6" fmla="*/ 309 w 643"/>
              <a:gd name="T7" fmla="*/ 225 h 436"/>
              <a:gd name="T8" fmla="*/ 203 w 643"/>
              <a:gd name="T9" fmla="*/ 151 h 436"/>
              <a:gd name="T10" fmla="*/ 100 w 643"/>
              <a:gd name="T11" fmla="*/ 75 h 436"/>
              <a:gd name="T12" fmla="*/ 0 w 643"/>
              <a:gd name="T13" fmla="*/ 0 h 4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3" h="436">
                <a:moveTo>
                  <a:pt x="643" y="436"/>
                </a:moveTo>
                <a:lnTo>
                  <a:pt x="528" y="368"/>
                </a:lnTo>
                <a:lnTo>
                  <a:pt x="417" y="296"/>
                </a:lnTo>
                <a:lnTo>
                  <a:pt x="309" y="225"/>
                </a:lnTo>
                <a:lnTo>
                  <a:pt x="203" y="151"/>
                </a:lnTo>
                <a:lnTo>
                  <a:pt x="100" y="7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61" name="Freeform 2637">
            <a:extLst>
              <a:ext uri="{FF2B5EF4-FFF2-40B4-BE49-F238E27FC236}">
                <a16:creationId xmlns:a16="http://schemas.microsoft.com/office/drawing/2014/main" id="{00000000-0008-0000-0000-00004D0E0000}"/>
              </a:ext>
            </a:extLst>
          </xdr:cNvPr>
          <xdr:cNvSpPr>
            <a:spLocks/>
          </xdr:cNvSpPr>
        </xdr:nvSpPr>
        <xdr:spPr bwMode="auto">
          <a:xfrm>
            <a:off x="7077" y="8633"/>
            <a:ext cx="14" cy="16"/>
          </a:xfrm>
          <a:custGeom>
            <a:avLst/>
            <a:gdLst>
              <a:gd name="T0" fmla="*/ 0 w 44"/>
              <a:gd name="T1" fmla="*/ 0 h 47"/>
              <a:gd name="T2" fmla="*/ 10 w 44"/>
              <a:gd name="T3" fmla="*/ 7 h 47"/>
              <a:gd name="T4" fmla="*/ 18 w 44"/>
              <a:gd name="T5" fmla="*/ 14 h 47"/>
              <a:gd name="T6" fmla="*/ 27 w 44"/>
              <a:gd name="T7" fmla="*/ 21 h 47"/>
              <a:gd name="T8" fmla="*/ 34 w 44"/>
              <a:gd name="T9" fmla="*/ 30 h 47"/>
              <a:gd name="T10" fmla="*/ 39 w 44"/>
              <a:gd name="T11" fmla="*/ 39 h 47"/>
              <a:gd name="T12" fmla="*/ 44 w 44"/>
              <a:gd name="T13" fmla="*/ 47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4" h="47">
                <a:moveTo>
                  <a:pt x="0" y="0"/>
                </a:moveTo>
                <a:lnTo>
                  <a:pt x="10" y="7"/>
                </a:lnTo>
                <a:lnTo>
                  <a:pt x="18" y="14"/>
                </a:lnTo>
                <a:lnTo>
                  <a:pt x="27" y="21"/>
                </a:lnTo>
                <a:lnTo>
                  <a:pt x="34" y="30"/>
                </a:lnTo>
                <a:lnTo>
                  <a:pt x="39" y="39"/>
                </a:lnTo>
                <a:lnTo>
                  <a:pt x="44" y="4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62" name="Line 2638">
            <a:extLst>
              <a:ext uri="{FF2B5EF4-FFF2-40B4-BE49-F238E27FC236}">
                <a16:creationId xmlns:a16="http://schemas.microsoft.com/office/drawing/2014/main" id="{00000000-0008-0000-0000-00004E0E0000}"/>
              </a:ext>
            </a:extLst>
          </xdr:cNvPr>
          <xdr:cNvSpPr>
            <a:spLocks noChangeShapeType="1"/>
          </xdr:cNvSpPr>
        </xdr:nvSpPr>
        <xdr:spPr bwMode="auto">
          <a:xfrm>
            <a:off x="7093" y="865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63" name="Freeform 2639">
            <a:extLst>
              <a:ext uri="{FF2B5EF4-FFF2-40B4-BE49-F238E27FC236}">
                <a16:creationId xmlns:a16="http://schemas.microsoft.com/office/drawing/2014/main" id="{00000000-0008-0000-0000-00004F0E0000}"/>
              </a:ext>
            </a:extLst>
          </xdr:cNvPr>
          <xdr:cNvSpPr>
            <a:spLocks/>
          </xdr:cNvSpPr>
        </xdr:nvSpPr>
        <xdr:spPr bwMode="auto">
          <a:xfrm>
            <a:off x="7079" y="8554"/>
            <a:ext cx="13" cy="22"/>
          </a:xfrm>
          <a:custGeom>
            <a:avLst/>
            <a:gdLst>
              <a:gd name="T0" fmla="*/ 0 w 37"/>
              <a:gd name="T1" fmla="*/ 0 h 67"/>
              <a:gd name="T2" fmla="*/ 4 w 37"/>
              <a:gd name="T3" fmla="*/ 3 h 67"/>
              <a:gd name="T4" fmla="*/ 10 w 37"/>
              <a:gd name="T5" fmla="*/ 7 h 67"/>
              <a:gd name="T6" fmla="*/ 14 w 37"/>
              <a:gd name="T7" fmla="*/ 11 h 67"/>
              <a:gd name="T8" fmla="*/ 19 w 37"/>
              <a:gd name="T9" fmla="*/ 16 h 67"/>
              <a:gd name="T10" fmla="*/ 21 w 37"/>
              <a:gd name="T11" fmla="*/ 20 h 67"/>
              <a:gd name="T12" fmla="*/ 24 w 37"/>
              <a:gd name="T13" fmla="*/ 24 h 67"/>
              <a:gd name="T14" fmla="*/ 27 w 37"/>
              <a:gd name="T15" fmla="*/ 28 h 67"/>
              <a:gd name="T16" fmla="*/ 30 w 37"/>
              <a:gd name="T17" fmla="*/ 33 h 67"/>
              <a:gd name="T18" fmla="*/ 31 w 37"/>
              <a:gd name="T19" fmla="*/ 37 h 67"/>
              <a:gd name="T20" fmla="*/ 33 w 37"/>
              <a:gd name="T21" fmla="*/ 41 h 67"/>
              <a:gd name="T22" fmla="*/ 34 w 37"/>
              <a:gd name="T23" fmla="*/ 47 h 67"/>
              <a:gd name="T24" fmla="*/ 36 w 37"/>
              <a:gd name="T25" fmla="*/ 51 h 67"/>
              <a:gd name="T26" fmla="*/ 36 w 37"/>
              <a:gd name="T27" fmla="*/ 56 h 67"/>
              <a:gd name="T28" fmla="*/ 36 w 37"/>
              <a:gd name="T29" fmla="*/ 60 h 67"/>
              <a:gd name="T30" fmla="*/ 37 w 37"/>
              <a:gd name="T31" fmla="*/ 64 h 67"/>
              <a:gd name="T32" fmla="*/ 37 w 37"/>
              <a:gd name="T33" fmla="*/ 67 h 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37" h="67">
                <a:moveTo>
                  <a:pt x="0" y="0"/>
                </a:moveTo>
                <a:lnTo>
                  <a:pt x="4" y="3"/>
                </a:lnTo>
                <a:lnTo>
                  <a:pt x="10" y="7"/>
                </a:lnTo>
                <a:lnTo>
                  <a:pt x="14" y="11"/>
                </a:lnTo>
                <a:lnTo>
                  <a:pt x="19" y="16"/>
                </a:lnTo>
                <a:lnTo>
                  <a:pt x="21" y="20"/>
                </a:lnTo>
                <a:lnTo>
                  <a:pt x="24" y="24"/>
                </a:lnTo>
                <a:lnTo>
                  <a:pt x="27" y="28"/>
                </a:lnTo>
                <a:lnTo>
                  <a:pt x="30" y="33"/>
                </a:lnTo>
                <a:lnTo>
                  <a:pt x="31" y="37"/>
                </a:lnTo>
                <a:lnTo>
                  <a:pt x="33" y="41"/>
                </a:lnTo>
                <a:lnTo>
                  <a:pt x="34" y="47"/>
                </a:lnTo>
                <a:lnTo>
                  <a:pt x="36" y="51"/>
                </a:lnTo>
                <a:lnTo>
                  <a:pt x="36" y="56"/>
                </a:lnTo>
                <a:lnTo>
                  <a:pt x="36" y="60"/>
                </a:lnTo>
                <a:lnTo>
                  <a:pt x="37" y="64"/>
                </a:lnTo>
                <a:lnTo>
                  <a:pt x="37" y="6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64" name="Freeform 2640">
            <a:extLst>
              <a:ext uri="{FF2B5EF4-FFF2-40B4-BE49-F238E27FC236}">
                <a16:creationId xmlns:a16="http://schemas.microsoft.com/office/drawing/2014/main" id="{00000000-0008-0000-0000-0000500E0000}"/>
              </a:ext>
            </a:extLst>
          </xdr:cNvPr>
          <xdr:cNvSpPr>
            <a:spLocks/>
          </xdr:cNvSpPr>
        </xdr:nvSpPr>
        <xdr:spPr bwMode="auto">
          <a:xfrm>
            <a:off x="7149" y="8415"/>
            <a:ext cx="8" cy="7"/>
          </a:xfrm>
          <a:custGeom>
            <a:avLst/>
            <a:gdLst>
              <a:gd name="T0" fmla="*/ 0 w 26"/>
              <a:gd name="T1" fmla="*/ 0 h 19"/>
              <a:gd name="T2" fmla="*/ 8 w 26"/>
              <a:gd name="T3" fmla="*/ 7 h 19"/>
              <a:gd name="T4" fmla="*/ 16 w 26"/>
              <a:gd name="T5" fmla="*/ 13 h 19"/>
              <a:gd name="T6" fmla="*/ 26 w 26"/>
              <a:gd name="T7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6" h="19">
                <a:moveTo>
                  <a:pt x="0" y="0"/>
                </a:moveTo>
                <a:lnTo>
                  <a:pt x="8" y="7"/>
                </a:lnTo>
                <a:lnTo>
                  <a:pt x="16" y="13"/>
                </a:lnTo>
                <a:lnTo>
                  <a:pt x="26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65" name="Freeform 2641">
            <a:extLst>
              <a:ext uri="{FF2B5EF4-FFF2-40B4-BE49-F238E27FC236}">
                <a16:creationId xmlns:a16="http://schemas.microsoft.com/office/drawing/2014/main" id="{00000000-0008-0000-0000-0000510E0000}"/>
              </a:ext>
            </a:extLst>
          </xdr:cNvPr>
          <xdr:cNvSpPr>
            <a:spLocks/>
          </xdr:cNvSpPr>
        </xdr:nvSpPr>
        <xdr:spPr bwMode="auto">
          <a:xfrm>
            <a:off x="7150" y="8414"/>
            <a:ext cx="5" cy="5"/>
          </a:xfrm>
          <a:custGeom>
            <a:avLst/>
            <a:gdLst>
              <a:gd name="T0" fmla="*/ 0 w 17"/>
              <a:gd name="T1" fmla="*/ 0 h 14"/>
              <a:gd name="T2" fmla="*/ 3 w 17"/>
              <a:gd name="T3" fmla="*/ 4 h 14"/>
              <a:gd name="T4" fmla="*/ 7 w 17"/>
              <a:gd name="T5" fmla="*/ 7 h 14"/>
              <a:gd name="T6" fmla="*/ 12 w 17"/>
              <a:gd name="T7" fmla="*/ 11 h 14"/>
              <a:gd name="T8" fmla="*/ 17 w 17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14">
                <a:moveTo>
                  <a:pt x="0" y="0"/>
                </a:moveTo>
                <a:lnTo>
                  <a:pt x="3" y="4"/>
                </a:lnTo>
                <a:lnTo>
                  <a:pt x="7" y="7"/>
                </a:lnTo>
                <a:lnTo>
                  <a:pt x="12" y="11"/>
                </a:lnTo>
                <a:lnTo>
                  <a:pt x="17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66" name="Freeform 2642">
            <a:extLst>
              <a:ext uri="{FF2B5EF4-FFF2-40B4-BE49-F238E27FC236}">
                <a16:creationId xmlns:a16="http://schemas.microsoft.com/office/drawing/2014/main" id="{00000000-0008-0000-0000-0000520E0000}"/>
              </a:ext>
            </a:extLst>
          </xdr:cNvPr>
          <xdr:cNvSpPr>
            <a:spLocks/>
          </xdr:cNvSpPr>
        </xdr:nvSpPr>
        <xdr:spPr bwMode="auto">
          <a:xfrm>
            <a:off x="8331" y="9364"/>
            <a:ext cx="1" cy="1"/>
          </a:xfrm>
          <a:custGeom>
            <a:avLst/>
            <a:gdLst>
              <a:gd name="T0" fmla="*/ 0 w 3"/>
              <a:gd name="T1" fmla="*/ 0 h 2"/>
              <a:gd name="T2" fmla="*/ 1 w 3"/>
              <a:gd name="T3" fmla="*/ 1 h 2"/>
              <a:gd name="T4" fmla="*/ 3 w 3"/>
              <a:gd name="T5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2">
                <a:moveTo>
                  <a:pt x="0" y="0"/>
                </a:moveTo>
                <a:lnTo>
                  <a:pt x="1" y="1"/>
                </a:lnTo>
                <a:lnTo>
                  <a:pt x="3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67" name="Line 2643">
            <a:extLst>
              <a:ext uri="{FF2B5EF4-FFF2-40B4-BE49-F238E27FC236}">
                <a16:creationId xmlns:a16="http://schemas.microsoft.com/office/drawing/2014/main" id="{00000000-0008-0000-0000-000053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330" y="936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68" name="Freeform 2644">
            <a:extLst>
              <a:ext uri="{FF2B5EF4-FFF2-40B4-BE49-F238E27FC236}">
                <a16:creationId xmlns:a16="http://schemas.microsoft.com/office/drawing/2014/main" id="{00000000-0008-0000-0000-0000540E0000}"/>
              </a:ext>
            </a:extLst>
          </xdr:cNvPr>
          <xdr:cNvSpPr>
            <a:spLocks/>
          </xdr:cNvSpPr>
        </xdr:nvSpPr>
        <xdr:spPr bwMode="auto">
          <a:xfrm>
            <a:off x="8901" y="11596"/>
            <a:ext cx="1" cy="1"/>
          </a:xfrm>
          <a:custGeom>
            <a:avLst/>
            <a:gdLst>
              <a:gd name="T0" fmla="*/ 1 w 1"/>
              <a:gd name="T1" fmla="*/ 4 h 4"/>
              <a:gd name="T2" fmla="*/ 0 w 1"/>
              <a:gd name="T3" fmla="*/ 1 h 4"/>
              <a:gd name="T4" fmla="*/ 0 w 1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4">
                <a:moveTo>
                  <a:pt x="1" y="4"/>
                </a:move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69" name="Freeform 2645">
            <a:extLst>
              <a:ext uri="{FF2B5EF4-FFF2-40B4-BE49-F238E27FC236}">
                <a16:creationId xmlns:a16="http://schemas.microsoft.com/office/drawing/2014/main" id="{00000000-0008-0000-0000-0000550E0000}"/>
              </a:ext>
            </a:extLst>
          </xdr:cNvPr>
          <xdr:cNvSpPr>
            <a:spLocks/>
          </xdr:cNvSpPr>
        </xdr:nvSpPr>
        <xdr:spPr bwMode="auto">
          <a:xfrm>
            <a:off x="8647" y="9269"/>
            <a:ext cx="1" cy="2"/>
          </a:xfrm>
          <a:custGeom>
            <a:avLst/>
            <a:gdLst>
              <a:gd name="T0" fmla="*/ 5 h 5"/>
              <a:gd name="T1" fmla="*/ 3 h 5"/>
              <a:gd name="T2" fmla="*/ 2 h 5"/>
              <a:gd name="T3" fmla="*/ 0 h 5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5">
                <a:moveTo>
                  <a:pt x="0" y="5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70" name="Freeform 2646">
            <a:extLst>
              <a:ext uri="{FF2B5EF4-FFF2-40B4-BE49-F238E27FC236}">
                <a16:creationId xmlns:a16="http://schemas.microsoft.com/office/drawing/2014/main" id="{00000000-0008-0000-0000-0000560E0000}"/>
              </a:ext>
            </a:extLst>
          </xdr:cNvPr>
          <xdr:cNvSpPr>
            <a:spLocks/>
          </xdr:cNvSpPr>
        </xdr:nvSpPr>
        <xdr:spPr bwMode="auto">
          <a:xfrm>
            <a:off x="8649" y="9267"/>
            <a:ext cx="2" cy="8"/>
          </a:xfrm>
          <a:custGeom>
            <a:avLst/>
            <a:gdLst>
              <a:gd name="T0" fmla="*/ 0 w 4"/>
              <a:gd name="T1" fmla="*/ 0 h 24"/>
              <a:gd name="T2" fmla="*/ 0 w 4"/>
              <a:gd name="T3" fmla="*/ 2 h 24"/>
              <a:gd name="T4" fmla="*/ 0 w 4"/>
              <a:gd name="T5" fmla="*/ 6 h 24"/>
              <a:gd name="T6" fmla="*/ 2 w 4"/>
              <a:gd name="T7" fmla="*/ 10 h 24"/>
              <a:gd name="T8" fmla="*/ 2 w 4"/>
              <a:gd name="T9" fmla="*/ 16 h 24"/>
              <a:gd name="T10" fmla="*/ 3 w 4"/>
              <a:gd name="T11" fmla="*/ 20 h 24"/>
              <a:gd name="T12" fmla="*/ 4 w 4"/>
              <a:gd name="T13" fmla="*/ 24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" h="24">
                <a:moveTo>
                  <a:pt x="0" y="0"/>
                </a:moveTo>
                <a:lnTo>
                  <a:pt x="0" y="2"/>
                </a:lnTo>
                <a:lnTo>
                  <a:pt x="0" y="6"/>
                </a:lnTo>
                <a:lnTo>
                  <a:pt x="2" y="10"/>
                </a:lnTo>
                <a:lnTo>
                  <a:pt x="2" y="16"/>
                </a:lnTo>
                <a:lnTo>
                  <a:pt x="3" y="20"/>
                </a:lnTo>
                <a:lnTo>
                  <a:pt x="4" y="2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71" name="Freeform 2647">
            <a:extLst>
              <a:ext uri="{FF2B5EF4-FFF2-40B4-BE49-F238E27FC236}">
                <a16:creationId xmlns:a16="http://schemas.microsoft.com/office/drawing/2014/main" id="{00000000-0008-0000-0000-0000570E0000}"/>
              </a:ext>
            </a:extLst>
          </xdr:cNvPr>
          <xdr:cNvSpPr>
            <a:spLocks/>
          </xdr:cNvSpPr>
        </xdr:nvSpPr>
        <xdr:spPr bwMode="auto">
          <a:xfrm>
            <a:off x="8665" y="9396"/>
            <a:ext cx="3" cy="16"/>
          </a:xfrm>
          <a:custGeom>
            <a:avLst/>
            <a:gdLst>
              <a:gd name="T0" fmla="*/ 11 w 11"/>
              <a:gd name="T1" fmla="*/ 47 h 47"/>
              <a:gd name="T2" fmla="*/ 11 w 11"/>
              <a:gd name="T3" fmla="*/ 44 h 47"/>
              <a:gd name="T4" fmla="*/ 10 w 11"/>
              <a:gd name="T5" fmla="*/ 34 h 47"/>
              <a:gd name="T6" fmla="*/ 7 w 11"/>
              <a:gd name="T7" fmla="*/ 23 h 47"/>
              <a:gd name="T8" fmla="*/ 4 w 11"/>
              <a:gd name="T9" fmla="*/ 13 h 47"/>
              <a:gd name="T10" fmla="*/ 0 w 11"/>
              <a:gd name="T11" fmla="*/ 0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1" h="47">
                <a:moveTo>
                  <a:pt x="11" y="47"/>
                </a:moveTo>
                <a:lnTo>
                  <a:pt x="11" y="44"/>
                </a:lnTo>
                <a:lnTo>
                  <a:pt x="10" y="34"/>
                </a:lnTo>
                <a:lnTo>
                  <a:pt x="7" y="23"/>
                </a:lnTo>
                <a:lnTo>
                  <a:pt x="4" y="1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72" name="Line 2648">
            <a:extLst>
              <a:ext uri="{FF2B5EF4-FFF2-40B4-BE49-F238E27FC236}">
                <a16:creationId xmlns:a16="http://schemas.microsoft.com/office/drawing/2014/main" id="{00000000-0008-0000-0000-000058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3" name="Line 2649">
            <a:extLst>
              <a:ext uri="{FF2B5EF4-FFF2-40B4-BE49-F238E27FC236}">
                <a16:creationId xmlns:a16="http://schemas.microsoft.com/office/drawing/2014/main" id="{00000000-0008-0000-0000-000059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4" name="Line 2650">
            <a:extLst>
              <a:ext uri="{FF2B5EF4-FFF2-40B4-BE49-F238E27FC236}">
                <a16:creationId xmlns:a16="http://schemas.microsoft.com/office/drawing/2014/main" id="{00000000-0008-0000-0000-00005A0E0000}"/>
              </a:ext>
            </a:extLst>
          </xdr:cNvPr>
          <xdr:cNvSpPr>
            <a:spLocks noChangeShapeType="1"/>
          </xdr:cNvSpPr>
        </xdr:nvSpPr>
        <xdr:spPr bwMode="auto">
          <a:xfrm>
            <a:off x="8649" y="9327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5" name="Line 2651">
            <a:extLst>
              <a:ext uri="{FF2B5EF4-FFF2-40B4-BE49-F238E27FC236}">
                <a16:creationId xmlns:a16="http://schemas.microsoft.com/office/drawing/2014/main" id="{00000000-0008-0000-0000-00005B0E0000}"/>
              </a:ext>
            </a:extLst>
          </xdr:cNvPr>
          <xdr:cNvSpPr>
            <a:spLocks noChangeShapeType="1"/>
          </xdr:cNvSpPr>
        </xdr:nvSpPr>
        <xdr:spPr bwMode="auto">
          <a:xfrm>
            <a:off x="8649" y="9261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6" name="Line 2652">
            <a:extLst>
              <a:ext uri="{FF2B5EF4-FFF2-40B4-BE49-F238E27FC236}">
                <a16:creationId xmlns:a16="http://schemas.microsoft.com/office/drawing/2014/main" id="{00000000-0008-0000-0000-00005C0E0000}"/>
              </a:ext>
            </a:extLst>
          </xdr:cNvPr>
          <xdr:cNvSpPr>
            <a:spLocks noChangeShapeType="1"/>
          </xdr:cNvSpPr>
        </xdr:nvSpPr>
        <xdr:spPr bwMode="auto">
          <a:xfrm>
            <a:off x="8664" y="9354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7" name="Line 2653">
            <a:extLst>
              <a:ext uri="{FF2B5EF4-FFF2-40B4-BE49-F238E27FC236}">
                <a16:creationId xmlns:a16="http://schemas.microsoft.com/office/drawing/2014/main" id="{00000000-0008-0000-0000-00005D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5" y="9485"/>
            <a:ext cx="1" cy="232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8" name="Line 2654">
            <a:extLst>
              <a:ext uri="{FF2B5EF4-FFF2-40B4-BE49-F238E27FC236}">
                <a16:creationId xmlns:a16="http://schemas.microsoft.com/office/drawing/2014/main" id="{00000000-0008-0000-0000-00005E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8" y="11807"/>
            <a:ext cx="1" cy="6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79" name="Line 2655">
            <a:extLst>
              <a:ext uri="{FF2B5EF4-FFF2-40B4-BE49-F238E27FC236}">
                <a16:creationId xmlns:a16="http://schemas.microsoft.com/office/drawing/2014/main" id="{00000000-0008-0000-0000-00005F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8" y="9412"/>
            <a:ext cx="1" cy="67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0" name="Line 2656">
            <a:extLst>
              <a:ext uri="{FF2B5EF4-FFF2-40B4-BE49-F238E27FC236}">
                <a16:creationId xmlns:a16="http://schemas.microsoft.com/office/drawing/2014/main" id="{00000000-0008-0000-0000-0000600E0000}"/>
              </a:ext>
            </a:extLst>
          </xdr:cNvPr>
          <xdr:cNvSpPr>
            <a:spLocks noChangeShapeType="1"/>
          </xdr:cNvSpPr>
        </xdr:nvSpPr>
        <xdr:spPr bwMode="auto">
          <a:xfrm>
            <a:off x="8732" y="931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1" name="Line 2657">
            <a:extLst>
              <a:ext uri="{FF2B5EF4-FFF2-40B4-BE49-F238E27FC236}">
                <a16:creationId xmlns:a16="http://schemas.microsoft.com/office/drawing/2014/main" id="{00000000-0008-0000-0000-0000610E0000}"/>
              </a:ext>
            </a:extLst>
          </xdr:cNvPr>
          <xdr:cNvSpPr>
            <a:spLocks noChangeShapeType="1"/>
          </xdr:cNvSpPr>
        </xdr:nvSpPr>
        <xdr:spPr bwMode="auto">
          <a:xfrm>
            <a:off x="8764" y="9261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82" name="Freeform 2658">
            <a:extLst>
              <a:ext uri="{FF2B5EF4-FFF2-40B4-BE49-F238E27FC236}">
                <a16:creationId xmlns:a16="http://schemas.microsoft.com/office/drawing/2014/main" id="{00000000-0008-0000-0000-0000620E0000}"/>
              </a:ext>
            </a:extLst>
          </xdr:cNvPr>
          <xdr:cNvSpPr>
            <a:spLocks/>
          </xdr:cNvSpPr>
        </xdr:nvSpPr>
        <xdr:spPr bwMode="auto">
          <a:xfrm>
            <a:off x="8647" y="9267"/>
            <a:ext cx="1" cy="1"/>
          </a:xfrm>
          <a:custGeom>
            <a:avLst/>
            <a:gdLst>
              <a:gd name="T0" fmla="*/ 3 h 3"/>
              <a:gd name="T1" fmla="*/ 2 h 3"/>
              <a:gd name="T2" fmla="*/ 0 h 3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3">
                <a:moveTo>
                  <a:pt x="0" y="3"/>
                </a:move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83" name="Freeform 2659">
            <a:extLst>
              <a:ext uri="{FF2B5EF4-FFF2-40B4-BE49-F238E27FC236}">
                <a16:creationId xmlns:a16="http://schemas.microsoft.com/office/drawing/2014/main" id="{00000000-0008-0000-0000-0000630E0000}"/>
              </a:ext>
            </a:extLst>
          </xdr:cNvPr>
          <xdr:cNvSpPr>
            <a:spLocks/>
          </xdr:cNvSpPr>
        </xdr:nvSpPr>
        <xdr:spPr bwMode="auto">
          <a:xfrm>
            <a:off x="8647" y="9266"/>
            <a:ext cx="1" cy="1"/>
          </a:xfrm>
          <a:custGeom>
            <a:avLst/>
            <a:gdLst>
              <a:gd name="T0" fmla="*/ 3 h 3"/>
              <a:gd name="T1" fmla="*/ 2 h 3"/>
              <a:gd name="T2" fmla="*/ 0 h 3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3">
                <a:moveTo>
                  <a:pt x="0" y="3"/>
                </a:move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84" name="Freeform 2660">
            <a:extLst>
              <a:ext uri="{FF2B5EF4-FFF2-40B4-BE49-F238E27FC236}">
                <a16:creationId xmlns:a16="http://schemas.microsoft.com/office/drawing/2014/main" id="{00000000-0008-0000-0000-0000640E0000}"/>
              </a:ext>
            </a:extLst>
          </xdr:cNvPr>
          <xdr:cNvSpPr>
            <a:spLocks/>
          </xdr:cNvSpPr>
        </xdr:nvSpPr>
        <xdr:spPr bwMode="auto">
          <a:xfrm>
            <a:off x="8732" y="9314"/>
            <a:ext cx="1" cy="2"/>
          </a:xfrm>
          <a:custGeom>
            <a:avLst/>
            <a:gdLst>
              <a:gd name="T0" fmla="*/ 0 w 3"/>
              <a:gd name="T1" fmla="*/ 6 h 6"/>
              <a:gd name="T2" fmla="*/ 0 w 3"/>
              <a:gd name="T3" fmla="*/ 5 h 6"/>
              <a:gd name="T4" fmla="*/ 0 w 3"/>
              <a:gd name="T5" fmla="*/ 3 h 6"/>
              <a:gd name="T6" fmla="*/ 0 w 3"/>
              <a:gd name="T7" fmla="*/ 2 h 6"/>
              <a:gd name="T8" fmla="*/ 2 w 3"/>
              <a:gd name="T9" fmla="*/ 2 h 6"/>
              <a:gd name="T10" fmla="*/ 2 w 3"/>
              <a:gd name="T11" fmla="*/ 0 h 6"/>
              <a:gd name="T12" fmla="*/ 3 w 3"/>
              <a:gd name="T13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3"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0" y="2"/>
                </a:lnTo>
                <a:lnTo>
                  <a:pt x="2" y="2"/>
                </a:lnTo>
                <a:lnTo>
                  <a:pt x="2" y="0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85" name="Freeform 2661">
            <a:extLst>
              <a:ext uri="{FF2B5EF4-FFF2-40B4-BE49-F238E27FC236}">
                <a16:creationId xmlns:a16="http://schemas.microsoft.com/office/drawing/2014/main" id="{00000000-0008-0000-0000-0000650E0000}"/>
              </a:ext>
            </a:extLst>
          </xdr:cNvPr>
          <xdr:cNvSpPr>
            <a:spLocks/>
          </xdr:cNvSpPr>
        </xdr:nvSpPr>
        <xdr:spPr bwMode="auto">
          <a:xfrm>
            <a:off x="8731" y="9317"/>
            <a:ext cx="1" cy="2"/>
          </a:xfrm>
          <a:custGeom>
            <a:avLst/>
            <a:gdLst>
              <a:gd name="T0" fmla="*/ 3 w 3"/>
              <a:gd name="T1" fmla="*/ 0 h 6"/>
              <a:gd name="T2" fmla="*/ 3 w 3"/>
              <a:gd name="T3" fmla="*/ 1 h 6"/>
              <a:gd name="T4" fmla="*/ 3 w 3"/>
              <a:gd name="T5" fmla="*/ 3 h 6"/>
              <a:gd name="T6" fmla="*/ 2 w 3"/>
              <a:gd name="T7" fmla="*/ 3 h 6"/>
              <a:gd name="T8" fmla="*/ 2 w 3"/>
              <a:gd name="T9" fmla="*/ 4 h 6"/>
              <a:gd name="T10" fmla="*/ 2 w 3"/>
              <a:gd name="T11" fmla="*/ 6 h 6"/>
              <a:gd name="T12" fmla="*/ 0 w 3"/>
              <a:gd name="T13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3" y="1"/>
                </a:lnTo>
                <a:lnTo>
                  <a:pt x="3" y="3"/>
                </a:lnTo>
                <a:lnTo>
                  <a:pt x="2" y="3"/>
                </a:lnTo>
                <a:lnTo>
                  <a:pt x="2" y="4"/>
                </a:lnTo>
                <a:lnTo>
                  <a:pt x="2" y="6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86" name="Freeform 2662">
            <a:extLst>
              <a:ext uri="{FF2B5EF4-FFF2-40B4-BE49-F238E27FC236}">
                <a16:creationId xmlns:a16="http://schemas.microsoft.com/office/drawing/2014/main" id="{00000000-0008-0000-0000-0000660E0000}"/>
              </a:ext>
            </a:extLst>
          </xdr:cNvPr>
          <xdr:cNvSpPr>
            <a:spLocks/>
          </xdr:cNvSpPr>
        </xdr:nvSpPr>
        <xdr:spPr bwMode="auto">
          <a:xfrm>
            <a:off x="8799" y="9275"/>
            <a:ext cx="1" cy="2"/>
          </a:xfrm>
          <a:custGeom>
            <a:avLst/>
            <a:gdLst>
              <a:gd name="T0" fmla="*/ 0 w 3"/>
              <a:gd name="T1" fmla="*/ 6 h 6"/>
              <a:gd name="T2" fmla="*/ 0 w 3"/>
              <a:gd name="T3" fmla="*/ 5 h 6"/>
              <a:gd name="T4" fmla="*/ 0 w 3"/>
              <a:gd name="T5" fmla="*/ 3 h 6"/>
              <a:gd name="T6" fmla="*/ 2 w 3"/>
              <a:gd name="T7" fmla="*/ 3 h 6"/>
              <a:gd name="T8" fmla="*/ 2 w 3"/>
              <a:gd name="T9" fmla="*/ 2 h 6"/>
              <a:gd name="T10" fmla="*/ 3 w 3"/>
              <a:gd name="T11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"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2" y="3"/>
                </a:lnTo>
                <a:lnTo>
                  <a:pt x="2" y="2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87" name="Freeform 2663">
            <a:extLst>
              <a:ext uri="{FF2B5EF4-FFF2-40B4-BE49-F238E27FC236}">
                <a16:creationId xmlns:a16="http://schemas.microsoft.com/office/drawing/2014/main" id="{00000000-0008-0000-0000-0000670E0000}"/>
              </a:ext>
            </a:extLst>
          </xdr:cNvPr>
          <xdr:cNvSpPr>
            <a:spLocks/>
          </xdr:cNvSpPr>
        </xdr:nvSpPr>
        <xdr:spPr bwMode="auto">
          <a:xfrm>
            <a:off x="8798" y="9278"/>
            <a:ext cx="1" cy="2"/>
          </a:xfrm>
          <a:custGeom>
            <a:avLst/>
            <a:gdLst>
              <a:gd name="T0" fmla="*/ 1 w 1"/>
              <a:gd name="T1" fmla="*/ 0 h 6"/>
              <a:gd name="T2" fmla="*/ 1 w 1"/>
              <a:gd name="T3" fmla="*/ 1 h 6"/>
              <a:gd name="T4" fmla="*/ 1 w 1"/>
              <a:gd name="T5" fmla="*/ 3 h 6"/>
              <a:gd name="T6" fmla="*/ 1 w 1"/>
              <a:gd name="T7" fmla="*/ 4 h 6"/>
              <a:gd name="T8" fmla="*/ 0 w 1"/>
              <a:gd name="T9" fmla="*/ 4 h 6"/>
              <a:gd name="T10" fmla="*/ 0 w 1"/>
              <a:gd name="T11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" h="6">
                <a:moveTo>
                  <a:pt x="1" y="0"/>
                </a:moveTo>
                <a:lnTo>
                  <a:pt x="1" y="1"/>
                </a:lnTo>
                <a:lnTo>
                  <a:pt x="1" y="3"/>
                </a:lnTo>
                <a:lnTo>
                  <a:pt x="1" y="4"/>
                </a:lnTo>
                <a:lnTo>
                  <a:pt x="0" y="4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88" name="Freeform 2664">
            <a:extLst>
              <a:ext uri="{FF2B5EF4-FFF2-40B4-BE49-F238E27FC236}">
                <a16:creationId xmlns:a16="http://schemas.microsoft.com/office/drawing/2014/main" id="{00000000-0008-0000-0000-0000680E0000}"/>
              </a:ext>
            </a:extLst>
          </xdr:cNvPr>
          <xdr:cNvSpPr>
            <a:spLocks/>
          </xdr:cNvSpPr>
        </xdr:nvSpPr>
        <xdr:spPr bwMode="auto">
          <a:xfrm>
            <a:off x="8709" y="9203"/>
            <a:ext cx="36" cy="12"/>
          </a:xfrm>
          <a:custGeom>
            <a:avLst/>
            <a:gdLst>
              <a:gd name="T0" fmla="*/ 0 w 106"/>
              <a:gd name="T1" fmla="*/ 35 h 35"/>
              <a:gd name="T2" fmla="*/ 0 w 106"/>
              <a:gd name="T3" fmla="*/ 31 h 35"/>
              <a:gd name="T4" fmla="*/ 3 w 106"/>
              <a:gd name="T5" fmla="*/ 25 h 35"/>
              <a:gd name="T6" fmla="*/ 6 w 106"/>
              <a:gd name="T7" fmla="*/ 20 h 35"/>
              <a:gd name="T8" fmla="*/ 11 w 106"/>
              <a:gd name="T9" fmla="*/ 14 h 35"/>
              <a:gd name="T10" fmla="*/ 19 w 106"/>
              <a:gd name="T11" fmla="*/ 10 h 35"/>
              <a:gd name="T12" fmla="*/ 27 w 106"/>
              <a:gd name="T13" fmla="*/ 5 h 35"/>
              <a:gd name="T14" fmla="*/ 36 w 106"/>
              <a:gd name="T15" fmla="*/ 2 h 35"/>
              <a:gd name="T16" fmla="*/ 46 w 106"/>
              <a:gd name="T17" fmla="*/ 1 h 35"/>
              <a:gd name="T18" fmla="*/ 57 w 106"/>
              <a:gd name="T19" fmla="*/ 0 h 35"/>
              <a:gd name="T20" fmla="*/ 67 w 106"/>
              <a:gd name="T21" fmla="*/ 0 h 35"/>
              <a:gd name="T22" fmla="*/ 77 w 106"/>
              <a:gd name="T23" fmla="*/ 1 h 35"/>
              <a:gd name="T24" fmla="*/ 87 w 106"/>
              <a:gd name="T25" fmla="*/ 2 h 35"/>
              <a:gd name="T26" fmla="*/ 97 w 106"/>
              <a:gd name="T27" fmla="*/ 5 h 35"/>
              <a:gd name="T28" fmla="*/ 106 w 106"/>
              <a:gd name="T29" fmla="*/ 1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6" h="35">
                <a:moveTo>
                  <a:pt x="0" y="35"/>
                </a:moveTo>
                <a:lnTo>
                  <a:pt x="0" y="31"/>
                </a:lnTo>
                <a:lnTo>
                  <a:pt x="3" y="25"/>
                </a:lnTo>
                <a:lnTo>
                  <a:pt x="6" y="20"/>
                </a:lnTo>
                <a:lnTo>
                  <a:pt x="11" y="14"/>
                </a:lnTo>
                <a:lnTo>
                  <a:pt x="19" y="10"/>
                </a:lnTo>
                <a:lnTo>
                  <a:pt x="27" y="5"/>
                </a:lnTo>
                <a:lnTo>
                  <a:pt x="36" y="2"/>
                </a:lnTo>
                <a:lnTo>
                  <a:pt x="46" y="1"/>
                </a:lnTo>
                <a:lnTo>
                  <a:pt x="57" y="0"/>
                </a:lnTo>
                <a:lnTo>
                  <a:pt x="67" y="0"/>
                </a:lnTo>
                <a:lnTo>
                  <a:pt x="77" y="1"/>
                </a:lnTo>
                <a:lnTo>
                  <a:pt x="87" y="2"/>
                </a:lnTo>
                <a:lnTo>
                  <a:pt x="97" y="5"/>
                </a:lnTo>
                <a:lnTo>
                  <a:pt x="106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89" name="Freeform 2665">
            <a:extLst>
              <a:ext uri="{FF2B5EF4-FFF2-40B4-BE49-F238E27FC236}">
                <a16:creationId xmlns:a16="http://schemas.microsoft.com/office/drawing/2014/main" id="{00000000-0008-0000-0000-0000690E0000}"/>
              </a:ext>
            </a:extLst>
          </xdr:cNvPr>
          <xdr:cNvSpPr>
            <a:spLocks/>
          </xdr:cNvSpPr>
        </xdr:nvSpPr>
        <xdr:spPr bwMode="auto">
          <a:xfrm>
            <a:off x="8716" y="9214"/>
            <a:ext cx="34" cy="12"/>
          </a:xfrm>
          <a:custGeom>
            <a:avLst/>
            <a:gdLst>
              <a:gd name="T0" fmla="*/ 104 w 104"/>
              <a:gd name="T1" fmla="*/ 0 h 36"/>
              <a:gd name="T2" fmla="*/ 104 w 104"/>
              <a:gd name="T3" fmla="*/ 4 h 36"/>
              <a:gd name="T4" fmla="*/ 102 w 104"/>
              <a:gd name="T5" fmla="*/ 10 h 36"/>
              <a:gd name="T6" fmla="*/ 98 w 104"/>
              <a:gd name="T7" fmla="*/ 16 h 36"/>
              <a:gd name="T8" fmla="*/ 94 w 104"/>
              <a:gd name="T9" fmla="*/ 21 h 36"/>
              <a:gd name="T10" fmla="*/ 87 w 104"/>
              <a:gd name="T11" fmla="*/ 26 h 36"/>
              <a:gd name="T12" fmla="*/ 78 w 104"/>
              <a:gd name="T13" fmla="*/ 30 h 36"/>
              <a:gd name="T14" fmla="*/ 68 w 104"/>
              <a:gd name="T15" fmla="*/ 33 h 36"/>
              <a:gd name="T16" fmla="*/ 58 w 104"/>
              <a:gd name="T17" fmla="*/ 34 h 36"/>
              <a:gd name="T18" fmla="*/ 48 w 104"/>
              <a:gd name="T19" fmla="*/ 36 h 36"/>
              <a:gd name="T20" fmla="*/ 38 w 104"/>
              <a:gd name="T21" fmla="*/ 36 h 36"/>
              <a:gd name="T22" fmla="*/ 27 w 104"/>
              <a:gd name="T23" fmla="*/ 34 h 36"/>
              <a:gd name="T24" fmla="*/ 17 w 104"/>
              <a:gd name="T25" fmla="*/ 33 h 36"/>
              <a:gd name="T26" fmla="*/ 8 w 104"/>
              <a:gd name="T27" fmla="*/ 30 h 36"/>
              <a:gd name="T28" fmla="*/ 0 w 104"/>
              <a:gd name="T29" fmla="*/ 26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4" h="36">
                <a:moveTo>
                  <a:pt x="104" y="0"/>
                </a:moveTo>
                <a:lnTo>
                  <a:pt x="104" y="4"/>
                </a:lnTo>
                <a:lnTo>
                  <a:pt x="102" y="10"/>
                </a:lnTo>
                <a:lnTo>
                  <a:pt x="98" y="16"/>
                </a:lnTo>
                <a:lnTo>
                  <a:pt x="94" y="21"/>
                </a:lnTo>
                <a:lnTo>
                  <a:pt x="87" y="26"/>
                </a:lnTo>
                <a:lnTo>
                  <a:pt x="78" y="30"/>
                </a:lnTo>
                <a:lnTo>
                  <a:pt x="68" y="33"/>
                </a:lnTo>
                <a:lnTo>
                  <a:pt x="58" y="34"/>
                </a:lnTo>
                <a:lnTo>
                  <a:pt x="48" y="36"/>
                </a:lnTo>
                <a:lnTo>
                  <a:pt x="38" y="36"/>
                </a:lnTo>
                <a:lnTo>
                  <a:pt x="27" y="34"/>
                </a:lnTo>
                <a:lnTo>
                  <a:pt x="17" y="33"/>
                </a:lnTo>
                <a:lnTo>
                  <a:pt x="8" y="30"/>
                </a:lnTo>
                <a:lnTo>
                  <a:pt x="0" y="2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90" name="Line 2666">
            <a:extLst>
              <a:ext uri="{FF2B5EF4-FFF2-40B4-BE49-F238E27FC236}">
                <a16:creationId xmlns:a16="http://schemas.microsoft.com/office/drawing/2014/main" id="{00000000-0008-0000-0000-00006A0E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1" name="Line 2667">
            <a:extLst>
              <a:ext uri="{FF2B5EF4-FFF2-40B4-BE49-F238E27FC236}">
                <a16:creationId xmlns:a16="http://schemas.microsoft.com/office/drawing/2014/main" id="{00000000-0008-0000-0000-00006B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37" y="9197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2" name="Line 2668">
            <a:extLst>
              <a:ext uri="{FF2B5EF4-FFF2-40B4-BE49-F238E27FC236}">
                <a16:creationId xmlns:a16="http://schemas.microsoft.com/office/drawing/2014/main" id="{00000000-0008-0000-0000-00006C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736" y="929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3" name="Line 2669">
            <a:extLst>
              <a:ext uri="{FF2B5EF4-FFF2-40B4-BE49-F238E27FC236}">
                <a16:creationId xmlns:a16="http://schemas.microsoft.com/office/drawing/2014/main" id="{00000000-0008-0000-0000-00006D0E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94" name="Freeform 2670">
            <a:extLst>
              <a:ext uri="{FF2B5EF4-FFF2-40B4-BE49-F238E27FC236}">
                <a16:creationId xmlns:a16="http://schemas.microsoft.com/office/drawing/2014/main" id="{00000000-0008-0000-0000-00006E0E0000}"/>
              </a:ext>
            </a:extLst>
          </xdr:cNvPr>
          <xdr:cNvSpPr>
            <a:spLocks/>
          </xdr:cNvSpPr>
        </xdr:nvSpPr>
        <xdr:spPr bwMode="auto">
          <a:xfrm>
            <a:off x="8687" y="9300"/>
            <a:ext cx="4" cy="2"/>
          </a:xfrm>
          <a:custGeom>
            <a:avLst/>
            <a:gdLst>
              <a:gd name="T0" fmla="*/ 11 w 11"/>
              <a:gd name="T1" fmla="*/ 4 h 4"/>
              <a:gd name="T2" fmla="*/ 10 w 11"/>
              <a:gd name="T3" fmla="*/ 4 h 4"/>
              <a:gd name="T4" fmla="*/ 9 w 11"/>
              <a:gd name="T5" fmla="*/ 3 h 4"/>
              <a:gd name="T6" fmla="*/ 7 w 11"/>
              <a:gd name="T7" fmla="*/ 3 h 4"/>
              <a:gd name="T8" fmla="*/ 6 w 11"/>
              <a:gd name="T9" fmla="*/ 3 h 4"/>
              <a:gd name="T10" fmla="*/ 4 w 11"/>
              <a:gd name="T11" fmla="*/ 1 h 4"/>
              <a:gd name="T12" fmla="*/ 3 w 11"/>
              <a:gd name="T13" fmla="*/ 1 h 4"/>
              <a:gd name="T14" fmla="*/ 1 w 11"/>
              <a:gd name="T15" fmla="*/ 0 h 4"/>
              <a:gd name="T16" fmla="*/ 0 w 11"/>
              <a:gd name="T17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1" h="4">
                <a:moveTo>
                  <a:pt x="11" y="4"/>
                </a:moveTo>
                <a:lnTo>
                  <a:pt x="10" y="4"/>
                </a:lnTo>
                <a:lnTo>
                  <a:pt x="9" y="3"/>
                </a:lnTo>
                <a:lnTo>
                  <a:pt x="7" y="3"/>
                </a:lnTo>
                <a:lnTo>
                  <a:pt x="6" y="3"/>
                </a:lnTo>
                <a:lnTo>
                  <a:pt x="4" y="1"/>
                </a:lnTo>
                <a:lnTo>
                  <a:pt x="3" y="1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95" name="Freeform 2671">
            <a:extLst>
              <a:ext uri="{FF2B5EF4-FFF2-40B4-BE49-F238E27FC236}">
                <a16:creationId xmlns:a16="http://schemas.microsoft.com/office/drawing/2014/main" id="{00000000-0008-0000-0000-00006F0E0000}"/>
              </a:ext>
            </a:extLst>
          </xdr:cNvPr>
          <xdr:cNvSpPr>
            <a:spLocks/>
          </xdr:cNvSpPr>
        </xdr:nvSpPr>
        <xdr:spPr bwMode="auto">
          <a:xfrm>
            <a:off x="8687" y="9296"/>
            <a:ext cx="48" cy="4"/>
          </a:xfrm>
          <a:custGeom>
            <a:avLst/>
            <a:gdLst>
              <a:gd name="T0" fmla="*/ 0 w 142"/>
              <a:gd name="T1" fmla="*/ 7 h 13"/>
              <a:gd name="T2" fmla="*/ 8 w 142"/>
              <a:gd name="T3" fmla="*/ 8 h 13"/>
              <a:gd name="T4" fmla="*/ 15 w 142"/>
              <a:gd name="T5" fmla="*/ 10 h 13"/>
              <a:gd name="T6" fmla="*/ 23 w 142"/>
              <a:gd name="T7" fmla="*/ 11 h 13"/>
              <a:gd name="T8" fmla="*/ 30 w 142"/>
              <a:gd name="T9" fmla="*/ 11 h 13"/>
              <a:gd name="T10" fmla="*/ 37 w 142"/>
              <a:gd name="T11" fmla="*/ 13 h 13"/>
              <a:gd name="T12" fmla="*/ 46 w 142"/>
              <a:gd name="T13" fmla="*/ 13 h 13"/>
              <a:gd name="T14" fmla="*/ 53 w 142"/>
              <a:gd name="T15" fmla="*/ 13 h 13"/>
              <a:gd name="T16" fmla="*/ 62 w 142"/>
              <a:gd name="T17" fmla="*/ 13 h 13"/>
              <a:gd name="T18" fmla="*/ 69 w 142"/>
              <a:gd name="T19" fmla="*/ 13 h 13"/>
              <a:gd name="T20" fmla="*/ 76 w 142"/>
              <a:gd name="T21" fmla="*/ 13 h 13"/>
              <a:gd name="T22" fmla="*/ 85 w 142"/>
              <a:gd name="T23" fmla="*/ 11 h 13"/>
              <a:gd name="T24" fmla="*/ 92 w 142"/>
              <a:gd name="T25" fmla="*/ 11 h 13"/>
              <a:gd name="T26" fmla="*/ 99 w 142"/>
              <a:gd name="T27" fmla="*/ 10 h 13"/>
              <a:gd name="T28" fmla="*/ 106 w 142"/>
              <a:gd name="T29" fmla="*/ 8 h 13"/>
              <a:gd name="T30" fmla="*/ 113 w 142"/>
              <a:gd name="T31" fmla="*/ 7 h 13"/>
              <a:gd name="T32" fmla="*/ 120 w 142"/>
              <a:gd name="T33" fmla="*/ 5 h 13"/>
              <a:gd name="T34" fmla="*/ 127 w 142"/>
              <a:gd name="T35" fmla="*/ 4 h 13"/>
              <a:gd name="T36" fmla="*/ 135 w 142"/>
              <a:gd name="T37" fmla="*/ 1 h 13"/>
              <a:gd name="T38" fmla="*/ 142 w 142"/>
              <a:gd name="T39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42" h="13">
                <a:moveTo>
                  <a:pt x="0" y="7"/>
                </a:moveTo>
                <a:lnTo>
                  <a:pt x="8" y="8"/>
                </a:lnTo>
                <a:lnTo>
                  <a:pt x="15" y="10"/>
                </a:lnTo>
                <a:lnTo>
                  <a:pt x="23" y="11"/>
                </a:lnTo>
                <a:lnTo>
                  <a:pt x="30" y="11"/>
                </a:lnTo>
                <a:lnTo>
                  <a:pt x="37" y="13"/>
                </a:lnTo>
                <a:lnTo>
                  <a:pt x="46" y="13"/>
                </a:lnTo>
                <a:lnTo>
                  <a:pt x="53" y="13"/>
                </a:lnTo>
                <a:lnTo>
                  <a:pt x="62" y="13"/>
                </a:lnTo>
                <a:lnTo>
                  <a:pt x="69" y="13"/>
                </a:lnTo>
                <a:lnTo>
                  <a:pt x="76" y="13"/>
                </a:lnTo>
                <a:lnTo>
                  <a:pt x="85" y="11"/>
                </a:lnTo>
                <a:lnTo>
                  <a:pt x="92" y="11"/>
                </a:lnTo>
                <a:lnTo>
                  <a:pt x="99" y="10"/>
                </a:lnTo>
                <a:lnTo>
                  <a:pt x="106" y="8"/>
                </a:lnTo>
                <a:lnTo>
                  <a:pt x="113" y="7"/>
                </a:lnTo>
                <a:lnTo>
                  <a:pt x="120" y="5"/>
                </a:lnTo>
                <a:lnTo>
                  <a:pt x="127" y="4"/>
                </a:lnTo>
                <a:lnTo>
                  <a:pt x="135" y="1"/>
                </a:lnTo>
                <a:lnTo>
                  <a:pt x="14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96" name="Freeform 2672">
            <a:extLst>
              <a:ext uri="{FF2B5EF4-FFF2-40B4-BE49-F238E27FC236}">
                <a16:creationId xmlns:a16="http://schemas.microsoft.com/office/drawing/2014/main" id="{00000000-0008-0000-0000-0000700E0000}"/>
              </a:ext>
            </a:extLst>
          </xdr:cNvPr>
          <xdr:cNvSpPr>
            <a:spLocks/>
          </xdr:cNvSpPr>
        </xdr:nvSpPr>
        <xdr:spPr bwMode="auto">
          <a:xfrm>
            <a:off x="8683" y="9297"/>
            <a:ext cx="4" cy="1"/>
          </a:xfrm>
          <a:custGeom>
            <a:avLst/>
            <a:gdLst>
              <a:gd name="T0" fmla="*/ 0 w 14"/>
              <a:gd name="T1" fmla="*/ 0 h 3"/>
              <a:gd name="T2" fmla="*/ 7 w 14"/>
              <a:gd name="T3" fmla="*/ 1 h 3"/>
              <a:gd name="T4" fmla="*/ 14 w 14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3">
                <a:moveTo>
                  <a:pt x="0" y="0"/>
                </a:moveTo>
                <a:lnTo>
                  <a:pt x="7" y="1"/>
                </a:lnTo>
                <a:lnTo>
                  <a:pt x="14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97" name="Freeform 2673">
            <a:extLst>
              <a:ext uri="{FF2B5EF4-FFF2-40B4-BE49-F238E27FC236}">
                <a16:creationId xmlns:a16="http://schemas.microsoft.com/office/drawing/2014/main" id="{00000000-0008-0000-0000-0000710E0000}"/>
              </a:ext>
            </a:extLst>
          </xdr:cNvPr>
          <xdr:cNvSpPr>
            <a:spLocks/>
          </xdr:cNvSpPr>
        </xdr:nvSpPr>
        <xdr:spPr bwMode="auto">
          <a:xfrm>
            <a:off x="8678" y="9296"/>
            <a:ext cx="5" cy="1"/>
          </a:xfrm>
          <a:custGeom>
            <a:avLst/>
            <a:gdLst>
              <a:gd name="T0" fmla="*/ 0 w 13"/>
              <a:gd name="T1" fmla="*/ 0 h 4"/>
              <a:gd name="T2" fmla="*/ 6 w 13"/>
              <a:gd name="T3" fmla="*/ 1 h 4"/>
              <a:gd name="T4" fmla="*/ 13 w 13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0"/>
                </a:moveTo>
                <a:lnTo>
                  <a:pt x="6" y="1"/>
                </a:lnTo>
                <a:lnTo>
                  <a:pt x="13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98" name="Freeform 2674">
            <a:extLst>
              <a:ext uri="{FF2B5EF4-FFF2-40B4-BE49-F238E27FC236}">
                <a16:creationId xmlns:a16="http://schemas.microsoft.com/office/drawing/2014/main" id="{00000000-0008-0000-0000-0000720E0000}"/>
              </a:ext>
            </a:extLst>
          </xdr:cNvPr>
          <xdr:cNvSpPr>
            <a:spLocks/>
          </xdr:cNvSpPr>
        </xdr:nvSpPr>
        <xdr:spPr bwMode="auto">
          <a:xfrm>
            <a:off x="8641" y="9352"/>
            <a:ext cx="1" cy="1"/>
          </a:xfrm>
          <a:custGeom>
            <a:avLst/>
            <a:gdLst>
              <a:gd name="T0" fmla="*/ 3 w 3"/>
              <a:gd name="T1" fmla="*/ 0 h 1"/>
              <a:gd name="T2" fmla="*/ 2 w 3"/>
              <a:gd name="T3" fmla="*/ 0 h 1"/>
              <a:gd name="T4" fmla="*/ 0 w 3"/>
              <a:gd name="T5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">
                <a:moveTo>
                  <a:pt x="3" y="0"/>
                </a:moveTo>
                <a:lnTo>
                  <a:pt x="2" y="0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699" name="Freeform 2675">
            <a:extLst>
              <a:ext uri="{FF2B5EF4-FFF2-40B4-BE49-F238E27FC236}">
                <a16:creationId xmlns:a16="http://schemas.microsoft.com/office/drawing/2014/main" id="{00000000-0008-0000-0000-0000730E0000}"/>
              </a:ext>
            </a:extLst>
          </xdr:cNvPr>
          <xdr:cNvSpPr>
            <a:spLocks/>
          </xdr:cNvSpPr>
        </xdr:nvSpPr>
        <xdr:spPr bwMode="auto">
          <a:xfrm>
            <a:off x="8665" y="9291"/>
            <a:ext cx="15" cy="6"/>
          </a:xfrm>
          <a:custGeom>
            <a:avLst/>
            <a:gdLst>
              <a:gd name="T0" fmla="*/ 47 w 47"/>
              <a:gd name="T1" fmla="*/ 20 h 20"/>
              <a:gd name="T2" fmla="*/ 34 w 47"/>
              <a:gd name="T3" fmla="*/ 16 h 20"/>
              <a:gd name="T4" fmla="*/ 23 w 47"/>
              <a:gd name="T5" fmla="*/ 12 h 20"/>
              <a:gd name="T6" fmla="*/ 11 w 47"/>
              <a:gd name="T7" fmla="*/ 6 h 20"/>
              <a:gd name="T8" fmla="*/ 0 w 47"/>
              <a:gd name="T9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20">
                <a:moveTo>
                  <a:pt x="47" y="20"/>
                </a:moveTo>
                <a:lnTo>
                  <a:pt x="34" y="16"/>
                </a:lnTo>
                <a:lnTo>
                  <a:pt x="23" y="12"/>
                </a:lnTo>
                <a:lnTo>
                  <a:pt x="11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00" name="Freeform 2676">
            <a:extLst>
              <a:ext uri="{FF2B5EF4-FFF2-40B4-BE49-F238E27FC236}">
                <a16:creationId xmlns:a16="http://schemas.microsoft.com/office/drawing/2014/main" id="{00000000-0008-0000-0000-0000740E0000}"/>
              </a:ext>
            </a:extLst>
          </xdr:cNvPr>
          <xdr:cNvSpPr>
            <a:spLocks/>
          </xdr:cNvSpPr>
        </xdr:nvSpPr>
        <xdr:spPr bwMode="auto">
          <a:xfrm>
            <a:off x="8337" y="9365"/>
            <a:ext cx="22" cy="8"/>
          </a:xfrm>
          <a:custGeom>
            <a:avLst/>
            <a:gdLst>
              <a:gd name="T0" fmla="*/ 66 w 66"/>
              <a:gd name="T1" fmla="*/ 23 h 23"/>
              <a:gd name="T2" fmla="*/ 53 w 66"/>
              <a:gd name="T3" fmla="*/ 17 h 23"/>
              <a:gd name="T4" fmla="*/ 42 w 66"/>
              <a:gd name="T5" fmla="*/ 11 h 23"/>
              <a:gd name="T6" fmla="*/ 29 w 66"/>
              <a:gd name="T7" fmla="*/ 7 h 23"/>
              <a:gd name="T8" fmla="*/ 15 w 66"/>
              <a:gd name="T9" fmla="*/ 3 h 23"/>
              <a:gd name="T10" fmla="*/ 0 w 66"/>
              <a:gd name="T11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6" h="23">
                <a:moveTo>
                  <a:pt x="66" y="23"/>
                </a:moveTo>
                <a:lnTo>
                  <a:pt x="53" y="17"/>
                </a:lnTo>
                <a:lnTo>
                  <a:pt x="42" y="11"/>
                </a:lnTo>
                <a:lnTo>
                  <a:pt x="29" y="7"/>
                </a:lnTo>
                <a:lnTo>
                  <a:pt x="15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01" name="Freeform 2677">
            <a:extLst>
              <a:ext uri="{FF2B5EF4-FFF2-40B4-BE49-F238E27FC236}">
                <a16:creationId xmlns:a16="http://schemas.microsoft.com/office/drawing/2014/main" id="{00000000-0008-0000-0000-0000750E0000}"/>
              </a:ext>
            </a:extLst>
          </xdr:cNvPr>
          <xdr:cNvSpPr>
            <a:spLocks/>
          </xdr:cNvSpPr>
        </xdr:nvSpPr>
        <xdr:spPr bwMode="auto">
          <a:xfrm>
            <a:off x="8399" y="9313"/>
            <a:ext cx="212" cy="102"/>
          </a:xfrm>
          <a:custGeom>
            <a:avLst/>
            <a:gdLst>
              <a:gd name="T0" fmla="*/ 0 w 638"/>
              <a:gd name="T1" fmla="*/ 0 h 306"/>
              <a:gd name="T2" fmla="*/ 123 w 638"/>
              <a:gd name="T3" fmla="*/ 65 h 306"/>
              <a:gd name="T4" fmla="*/ 247 w 638"/>
              <a:gd name="T5" fmla="*/ 127 h 306"/>
              <a:gd name="T6" fmla="*/ 375 w 638"/>
              <a:gd name="T7" fmla="*/ 189 h 306"/>
              <a:gd name="T8" fmla="*/ 505 w 638"/>
              <a:gd name="T9" fmla="*/ 247 h 306"/>
              <a:gd name="T10" fmla="*/ 638 w 638"/>
              <a:gd name="T11" fmla="*/ 306 h 3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38" h="306">
                <a:moveTo>
                  <a:pt x="0" y="0"/>
                </a:moveTo>
                <a:lnTo>
                  <a:pt x="123" y="65"/>
                </a:lnTo>
                <a:lnTo>
                  <a:pt x="247" y="127"/>
                </a:lnTo>
                <a:lnTo>
                  <a:pt x="375" y="189"/>
                </a:lnTo>
                <a:lnTo>
                  <a:pt x="505" y="247"/>
                </a:lnTo>
                <a:lnTo>
                  <a:pt x="638" y="30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02" name="Freeform 2678">
            <a:extLst>
              <a:ext uri="{FF2B5EF4-FFF2-40B4-BE49-F238E27FC236}">
                <a16:creationId xmlns:a16="http://schemas.microsoft.com/office/drawing/2014/main" id="{00000000-0008-0000-0000-0000760E0000}"/>
              </a:ext>
            </a:extLst>
          </xdr:cNvPr>
          <xdr:cNvSpPr>
            <a:spLocks/>
          </xdr:cNvSpPr>
        </xdr:nvSpPr>
        <xdr:spPr bwMode="auto">
          <a:xfrm>
            <a:off x="8359" y="9373"/>
            <a:ext cx="252" cy="123"/>
          </a:xfrm>
          <a:custGeom>
            <a:avLst/>
            <a:gdLst>
              <a:gd name="T0" fmla="*/ 0 w 758"/>
              <a:gd name="T1" fmla="*/ 0 h 370"/>
              <a:gd name="T2" fmla="*/ 120 w 758"/>
              <a:gd name="T3" fmla="*/ 65 h 370"/>
              <a:gd name="T4" fmla="*/ 243 w 758"/>
              <a:gd name="T5" fmla="*/ 131 h 370"/>
              <a:gd name="T6" fmla="*/ 367 w 758"/>
              <a:gd name="T7" fmla="*/ 192 h 370"/>
              <a:gd name="T8" fmla="*/ 495 w 758"/>
              <a:gd name="T9" fmla="*/ 253 h 370"/>
              <a:gd name="T10" fmla="*/ 625 w 758"/>
              <a:gd name="T11" fmla="*/ 313 h 370"/>
              <a:gd name="T12" fmla="*/ 758 w 758"/>
              <a:gd name="T13" fmla="*/ 370 h 3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58" h="370">
                <a:moveTo>
                  <a:pt x="0" y="0"/>
                </a:moveTo>
                <a:lnTo>
                  <a:pt x="120" y="65"/>
                </a:lnTo>
                <a:lnTo>
                  <a:pt x="243" y="131"/>
                </a:lnTo>
                <a:lnTo>
                  <a:pt x="367" y="192"/>
                </a:lnTo>
                <a:lnTo>
                  <a:pt x="495" y="253"/>
                </a:lnTo>
                <a:lnTo>
                  <a:pt x="625" y="313"/>
                </a:lnTo>
                <a:lnTo>
                  <a:pt x="758" y="37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03" name="Freeform 2679">
            <a:extLst>
              <a:ext uri="{FF2B5EF4-FFF2-40B4-BE49-F238E27FC236}">
                <a16:creationId xmlns:a16="http://schemas.microsoft.com/office/drawing/2014/main" id="{00000000-0008-0000-0000-0000770E0000}"/>
              </a:ext>
            </a:extLst>
          </xdr:cNvPr>
          <xdr:cNvSpPr>
            <a:spLocks/>
          </xdr:cNvSpPr>
        </xdr:nvSpPr>
        <xdr:spPr bwMode="auto">
          <a:xfrm>
            <a:off x="8355" y="9289"/>
            <a:ext cx="44" cy="24"/>
          </a:xfrm>
          <a:custGeom>
            <a:avLst/>
            <a:gdLst>
              <a:gd name="T0" fmla="*/ 130 w 130"/>
              <a:gd name="T1" fmla="*/ 71 h 71"/>
              <a:gd name="T2" fmla="*/ 7 w 130"/>
              <a:gd name="T3" fmla="*/ 4 h 71"/>
              <a:gd name="T4" fmla="*/ 4 w 130"/>
              <a:gd name="T5" fmla="*/ 3 h 71"/>
              <a:gd name="T6" fmla="*/ 3 w 130"/>
              <a:gd name="T7" fmla="*/ 2 h 71"/>
              <a:gd name="T8" fmla="*/ 0 w 130"/>
              <a:gd name="T9" fmla="*/ 0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0" h="71">
                <a:moveTo>
                  <a:pt x="130" y="71"/>
                </a:moveTo>
                <a:lnTo>
                  <a:pt x="7" y="4"/>
                </a:lnTo>
                <a:lnTo>
                  <a:pt x="4" y="3"/>
                </a:lnTo>
                <a:lnTo>
                  <a:pt x="3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04" name="Line 2680">
            <a:extLst>
              <a:ext uri="{FF2B5EF4-FFF2-40B4-BE49-F238E27FC236}">
                <a16:creationId xmlns:a16="http://schemas.microsoft.com/office/drawing/2014/main" id="{00000000-0008-0000-0000-0000780E0000}"/>
              </a:ext>
            </a:extLst>
          </xdr:cNvPr>
          <xdr:cNvSpPr>
            <a:spLocks noChangeShapeType="1"/>
          </xdr:cNvSpPr>
        </xdr:nvSpPr>
        <xdr:spPr bwMode="auto">
          <a:xfrm>
            <a:off x="7094" y="8651"/>
            <a:ext cx="1236" cy="71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05" name="Line 2681">
            <a:extLst>
              <a:ext uri="{FF2B5EF4-FFF2-40B4-BE49-F238E27FC236}">
                <a16:creationId xmlns:a16="http://schemas.microsoft.com/office/drawing/2014/main" id="{00000000-0008-0000-0000-0000790E0000}"/>
              </a:ext>
            </a:extLst>
          </xdr:cNvPr>
          <xdr:cNvSpPr>
            <a:spLocks noChangeShapeType="1"/>
          </xdr:cNvSpPr>
        </xdr:nvSpPr>
        <xdr:spPr bwMode="auto">
          <a:xfrm>
            <a:off x="8331" y="936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06" name="Line 2682">
            <a:extLst>
              <a:ext uri="{FF2B5EF4-FFF2-40B4-BE49-F238E27FC236}">
                <a16:creationId xmlns:a16="http://schemas.microsoft.com/office/drawing/2014/main" id="{00000000-0008-0000-0000-00007A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6906" y="8381"/>
            <a:ext cx="1751" cy="101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07" name="Line 2683">
            <a:extLst>
              <a:ext uri="{FF2B5EF4-FFF2-40B4-BE49-F238E27FC236}">
                <a16:creationId xmlns:a16="http://schemas.microsoft.com/office/drawing/2014/main" id="{00000000-0008-0000-0000-00007B0E0000}"/>
              </a:ext>
            </a:extLst>
          </xdr:cNvPr>
          <xdr:cNvSpPr>
            <a:spLocks noChangeShapeType="1"/>
          </xdr:cNvSpPr>
        </xdr:nvSpPr>
        <xdr:spPr bwMode="auto">
          <a:xfrm>
            <a:off x="7091" y="8649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08" name="Freeform 2684">
            <a:extLst>
              <a:ext uri="{FF2B5EF4-FFF2-40B4-BE49-F238E27FC236}">
                <a16:creationId xmlns:a16="http://schemas.microsoft.com/office/drawing/2014/main" id="{00000000-0008-0000-0000-00007C0E0000}"/>
              </a:ext>
            </a:extLst>
          </xdr:cNvPr>
          <xdr:cNvSpPr>
            <a:spLocks/>
          </xdr:cNvSpPr>
        </xdr:nvSpPr>
        <xdr:spPr bwMode="auto">
          <a:xfrm>
            <a:off x="6862" y="8406"/>
            <a:ext cx="215" cy="146"/>
          </a:xfrm>
          <a:custGeom>
            <a:avLst/>
            <a:gdLst>
              <a:gd name="T0" fmla="*/ 644 w 644"/>
              <a:gd name="T1" fmla="*/ 439 h 439"/>
              <a:gd name="T2" fmla="*/ 528 w 644"/>
              <a:gd name="T3" fmla="*/ 367 h 439"/>
              <a:gd name="T4" fmla="*/ 417 w 644"/>
              <a:gd name="T5" fmla="*/ 298 h 439"/>
              <a:gd name="T6" fmla="*/ 309 w 644"/>
              <a:gd name="T7" fmla="*/ 225 h 439"/>
              <a:gd name="T8" fmla="*/ 203 w 644"/>
              <a:gd name="T9" fmla="*/ 152 h 439"/>
              <a:gd name="T10" fmla="*/ 100 w 644"/>
              <a:gd name="T11" fmla="*/ 77 h 439"/>
              <a:gd name="T12" fmla="*/ 0 w 644"/>
              <a:gd name="T13" fmla="*/ 0 h 4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4" h="439">
                <a:moveTo>
                  <a:pt x="644" y="439"/>
                </a:moveTo>
                <a:lnTo>
                  <a:pt x="528" y="367"/>
                </a:lnTo>
                <a:lnTo>
                  <a:pt x="417" y="298"/>
                </a:lnTo>
                <a:lnTo>
                  <a:pt x="309" y="225"/>
                </a:lnTo>
                <a:lnTo>
                  <a:pt x="203" y="152"/>
                </a:lnTo>
                <a:lnTo>
                  <a:pt x="100" y="7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09" name="Freeform 2685">
            <a:extLst>
              <a:ext uri="{FF2B5EF4-FFF2-40B4-BE49-F238E27FC236}">
                <a16:creationId xmlns:a16="http://schemas.microsoft.com/office/drawing/2014/main" id="{00000000-0008-0000-0000-00007D0E0000}"/>
              </a:ext>
            </a:extLst>
          </xdr:cNvPr>
          <xdr:cNvSpPr>
            <a:spLocks/>
          </xdr:cNvSpPr>
        </xdr:nvSpPr>
        <xdr:spPr bwMode="auto">
          <a:xfrm>
            <a:off x="7077" y="8552"/>
            <a:ext cx="2" cy="2"/>
          </a:xfrm>
          <a:custGeom>
            <a:avLst/>
            <a:gdLst>
              <a:gd name="T0" fmla="*/ 0 w 7"/>
              <a:gd name="T1" fmla="*/ 0 h 4"/>
              <a:gd name="T2" fmla="*/ 3 w 7"/>
              <a:gd name="T3" fmla="*/ 1 h 4"/>
              <a:gd name="T4" fmla="*/ 4 w 7"/>
              <a:gd name="T5" fmla="*/ 3 h 4"/>
              <a:gd name="T6" fmla="*/ 7 w 7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4">
                <a:moveTo>
                  <a:pt x="0" y="0"/>
                </a:moveTo>
                <a:lnTo>
                  <a:pt x="3" y="1"/>
                </a:lnTo>
                <a:lnTo>
                  <a:pt x="4" y="3"/>
                </a:lnTo>
                <a:lnTo>
                  <a:pt x="7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10" name="Freeform 2686">
            <a:extLst>
              <a:ext uri="{FF2B5EF4-FFF2-40B4-BE49-F238E27FC236}">
                <a16:creationId xmlns:a16="http://schemas.microsoft.com/office/drawing/2014/main" id="{00000000-0008-0000-0000-00007E0E0000}"/>
              </a:ext>
            </a:extLst>
          </xdr:cNvPr>
          <xdr:cNvSpPr>
            <a:spLocks/>
          </xdr:cNvSpPr>
        </xdr:nvSpPr>
        <xdr:spPr bwMode="auto">
          <a:xfrm>
            <a:off x="7143" y="8409"/>
            <a:ext cx="1" cy="1"/>
          </a:xfrm>
          <a:custGeom>
            <a:avLst/>
            <a:gdLst>
              <a:gd name="T0" fmla="*/ 3 w 3"/>
              <a:gd name="T1" fmla="*/ 4 h 4"/>
              <a:gd name="T2" fmla="*/ 1 w 3"/>
              <a:gd name="T3" fmla="*/ 4 h 4"/>
              <a:gd name="T4" fmla="*/ 1 w 3"/>
              <a:gd name="T5" fmla="*/ 3 h 4"/>
              <a:gd name="T6" fmla="*/ 0 w 3"/>
              <a:gd name="T7" fmla="*/ 2 h 4"/>
              <a:gd name="T8" fmla="*/ 0 w 3"/>
              <a:gd name="T9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4">
                <a:moveTo>
                  <a:pt x="3" y="4"/>
                </a:moveTo>
                <a:lnTo>
                  <a:pt x="1" y="4"/>
                </a:lnTo>
                <a:lnTo>
                  <a:pt x="1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11" name="Freeform 2687">
            <a:extLst>
              <a:ext uri="{FF2B5EF4-FFF2-40B4-BE49-F238E27FC236}">
                <a16:creationId xmlns:a16="http://schemas.microsoft.com/office/drawing/2014/main" id="{00000000-0008-0000-0000-00007F0E0000}"/>
              </a:ext>
            </a:extLst>
          </xdr:cNvPr>
          <xdr:cNvSpPr>
            <a:spLocks/>
          </xdr:cNvSpPr>
        </xdr:nvSpPr>
        <xdr:spPr bwMode="auto">
          <a:xfrm>
            <a:off x="8330" y="9362"/>
            <a:ext cx="2" cy="2"/>
          </a:xfrm>
          <a:custGeom>
            <a:avLst/>
            <a:gdLst>
              <a:gd name="T0" fmla="*/ 6 w 6"/>
              <a:gd name="T1" fmla="*/ 6 h 6"/>
              <a:gd name="T2" fmla="*/ 3 w 6"/>
              <a:gd name="T3" fmla="*/ 3 h 6"/>
              <a:gd name="T4" fmla="*/ 0 w 6"/>
              <a:gd name="T5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6">
                <a:moveTo>
                  <a:pt x="6" y="6"/>
                </a:moveTo>
                <a:lnTo>
                  <a:pt x="3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12" name="Line 2688">
            <a:extLst>
              <a:ext uri="{FF2B5EF4-FFF2-40B4-BE49-F238E27FC236}">
                <a16:creationId xmlns:a16="http://schemas.microsoft.com/office/drawing/2014/main" id="{00000000-0008-0000-0000-0000800E0000}"/>
              </a:ext>
            </a:extLst>
          </xdr:cNvPr>
          <xdr:cNvSpPr>
            <a:spLocks noChangeShapeType="1"/>
          </xdr:cNvSpPr>
        </xdr:nvSpPr>
        <xdr:spPr bwMode="auto">
          <a:xfrm>
            <a:off x="8676" y="929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3" name="Line 2689">
            <a:extLst>
              <a:ext uri="{FF2B5EF4-FFF2-40B4-BE49-F238E27FC236}">
                <a16:creationId xmlns:a16="http://schemas.microsoft.com/office/drawing/2014/main" id="{00000000-0008-0000-0000-000081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37" y="9200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4" name="Line 2690">
            <a:extLst>
              <a:ext uri="{FF2B5EF4-FFF2-40B4-BE49-F238E27FC236}">
                <a16:creationId xmlns:a16="http://schemas.microsoft.com/office/drawing/2014/main" id="{00000000-0008-0000-0000-0000820E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5" name="Freeform 2691">
            <a:extLst>
              <a:ext uri="{FF2B5EF4-FFF2-40B4-BE49-F238E27FC236}">
                <a16:creationId xmlns:a16="http://schemas.microsoft.com/office/drawing/2014/main" id="{00000000-0008-0000-0000-0000830E0000}"/>
              </a:ext>
            </a:extLst>
          </xdr:cNvPr>
          <xdr:cNvSpPr>
            <a:spLocks/>
          </xdr:cNvSpPr>
        </xdr:nvSpPr>
        <xdr:spPr bwMode="auto">
          <a:xfrm>
            <a:off x="8866" y="9238"/>
            <a:ext cx="1" cy="1"/>
          </a:xfrm>
          <a:custGeom>
            <a:avLst/>
            <a:gdLst>
              <a:gd name="T0" fmla="*/ 4 h 4"/>
              <a:gd name="T1" fmla="*/ 3 h 4"/>
              <a:gd name="T2" fmla="*/ 2 h 4"/>
              <a:gd name="T3" fmla="*/ 0 h 4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4">
                <a:moveTo>
                  <a:pt x="0" y="4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16" name="Freeform 2692">
            <a:extLst>
              <a:ext uri="{FF2B5EF4-FFF2-40B4-BE49-F238E27FC236}">
                <a16:creationId xmlns:a16="http://schemas.microsoft.com/office/drawing/2014/main" id="{00000000-0008-0000-0000-0000840E0000}"/>
              </a:ext>
            </a:extLst>
          </xdr:cNvPr>
          <xdr:cNvSpPr>
            <a:spLocks/>
          </xdr:cNvSpPr>
        </xdr:nvSpPr>
        <xdr:spPr bwMode="auto">
          <a:xfrm>
            <a:off x="8866" y="9236"/>
            <a:ext cx="1" cy="2"/>
          </a:xfrm>
          <a:custGeom>
            <a:avLst/>
            <a:gdLst>
              <a:gd name="T0" fmla="*/ 6 h 6"/>
              <a:gd name="T1" fmla="*/ 5 h 6"/>
              <a:gd name="T2" fmla="*/ 3 h 6"/>
              <a:gd name="T3" fmla="*/ 2 h 6"/>
              <a:gd name="T4" fmla="*/ 0 h 6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  <a:cxn ang="0">
                <a:pos x="0" y="T4"/>
              </a:cxn>
            </a:cxnLst>
            <a:rect l="0" t="0" r="r" b="b"/>
            <a:pathLst>
              <a:path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17" name="Line 2693">
            <a:extLst>
              <a:ext uri="{FF2B5EF4-FFF2-40B4-BE49-F238E27FC236}">
                <a16:creationId xmlns:a16="http://schemas.microsoft.com/office/drawing/2014/main" id="{00000000-0008-0000-0000-0000850E0000}"/>
              </a:ext>
            </a:extLst>
          </xdr:cNvPr>
          <xdr:cNvSpPr>
            <a:spLocks noChangeShapeType="1"/>
          </xdr:cNvSpPr>
        </xdr:nvSpPr>
        <xdr:spPr bwMode="auto">
          <a:xfrm>
            <a:off x="8799" y="927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8" name="Line 2694">
            <a:extLst>
              <a:ext uri="{FF2B5EF4-FFF2-40B4-BE49-F238E27FC236}">
                <a16:creationId xmlns:a16="http://schemas.microsoft.com/office/drawing/2014/main" id="{00000000-0008-0000-0000-0000860E0000}"/>
              </a:ext>
            </a:extLst>
          </xdr:cNvPr>
          <xdr:cNvSpPr>
            <a:spLocks noChangeShapeType="1"/>
          </xdr:cNvSpPr>
        </xdr:nvSpPr>
        <xdr:spPr bwMode="auto">
          <a:xfrm>
            <a:off x="8802" y="9328"/>
            <a:ext cx="1" cy="23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19" name="Line 2695">
            <a:extLst>
              <a:ext uri="{FF2B5EF4-FFF2-40B4-BE49-F238E27FC236}">
                <a16:creationId xmlns:a16="http://schemas.microsoft.com/office/drawing/2014/main" id="{00000000-0008-0000-0000-0000870E0000}"/>
              </a:ext>
            </a:extLst>
          </xdr:cNvPr>
          <xdr:cNvSpPr>
            <a:spLocks noChangeShapeType="1"/>
          </xdr:cNvSpPr>
        </xdr:nvSpPr>
        <xdr:spPr bwMode="auto">
          <a:xfrm>
            <a:off x="8870" y="9289"/>
            <a:ext cx="1" cy="23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20" name="Line 2696">
            <a:extLst>
              <a:ext uri="{FF2B5EF4-FFF2-40B4-BE49-F238E27FC236}">
                <a16:creationId xmlns:a16="http://schemas.microsoft.com/office/drawing/2014/main" id="{00000000-0008-0000-0000-0000880E0000}"/>
              </a:ext>
            </a:extLst>
          </xdr:cNvPr>
          <xdr:cNvSpPr>
            <a:spLocks noChangeShapeType="1"/>
          </xdr:cNvSpPr>
        </xdr:nvSpPr>
        <xdr:spPr bwMode="auto">
          <a:xfrm>
            <a:off x="8901" y="9270"/>
            <a:ext cx="1" cy="23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21" name="Line 2697">
            <a:extLst>
              <a:ext uri="{FF2B5EF4-FFF2-40B4-BE49-F238E27FC236}">
                <a16:creationId xmlns:a16="http://schemas.microsoft.com/office/drawing/2014/main" id="{00000000-0008-0000-0000-000089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901" y="11597"/>
            <a:ext cx="1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22" name="Line 2698">
            <a:extLst>
              <a:ext uri="{FF2B5EF4-FFF2-40B4-BE49-F238E27FC236}">
                <a16:creationId xmlns:a16="http://schemas.microsoft.com/office/drawing/2014/main" id="{00000000-0008-0000-0000-00008A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901" y="9261"/>
            <a:ext cx="1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23" name="Freeform 2699">
            <a:extLst>
              <a:ext uri="{FF2B5EF4-FFF2-40B4-BE49-F238E27FC236}">
                <a16:creationId xmlns:a16="http://schemas.microsoft.com/office/drawing/2014/main" id="{00000000-0008-0000-0000-00008B0E0000}"/>
              </a:ext>
            </a:extLst>
          </xdr:cNvPr>
          <xdr:cNvSpPr>
            <a:spLocks/>
          </xdr:cNvSpPr>
        </xdr:nvSpPr>
        <xdr:spPr bwMode="auto">
          <a:xfrm>
            <a:off x="8659" y="11805"/>
            <a:ext cx="6" cy="8"/>
          </a:xfrm>
          <a:custGeom>
            <a:avLst/>
            <a:gdLst>
              <a:gd name="T0" fmla="*/ 17 w 17"/>
              <a:gd name="T1" fmla="*/ 0 h 23"/>
              <a:gd name="T2" fmla="*/ 16 w 17"/>
              <a:gd name="T3" fmla="*/ 4 h 23"/>
              <a:gd name="T4" fmla="*/ 14 w 17"/>
              <a:gd name="T5" fmla="*/ 10 h 23"/>
              <a:gd name="T6" fmla="*/ 10 w 17"/>
              <a:gd name="T7" fmla="*/ 14 h 23"/>
              <a:gd name="T8" fmla="*/ 6 w 17"/>
              <a:gd name="T9" fmla="*/ 19 h 23"/>
              <a:gd name="T10" fmla="*/ 0 w 17"/>
              <a:gd name="T11" fmla="*/ 23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3">
                <a:moveTo>
                  <a:pt x="17" y="0"/>
                </a:moveTo>
                <a:lnTo>
                  <a:pt x="16" y="4"/>
                </a:lnTo>
                <a:lnTo>
                  <a:pt x="14" y="10"/>
                </a:lnTo>
                <a:lnTo>
                  <a:pt x="10" y="14"/>
                </a:lnTo>
                <a:lnTo>
                  <a:pt x="6" y="19"/>
                </a:lnTo>
                <a:lnTo>
                  <a:pt x="0" y="2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24" name="Freeform 2700">
            <a:extLst>
              <a:ext uri="{FF2B5EF4-FFF2-40B4-BE49-F238E27FC236}">
                <a16:creationId xmlns:a16="http://schemas.microsoft.com/office/drawing/2014/main" id="{00000000-0008-0000-0000-00008C0E0000}"/>
              </a:ext>
            </a:extLst>
          </xdr:cNvPr>
          <xdr:cNvSpPr>
            <a:spLocks/>
          </xdr:cNvSpPr>
        </xdr:nvSpPr>
        <xdr:spPr bwMode="auto">
          <a:xfrm>
            <a:off x="8674" y="9294"/>
            <a:ext cx="4" cy="2"/>
          </a:xfrm>
          <a:custGeom>
            <a:avLst/>
            <a:gdLst>
              <a:gd name="T0" fmla="*/ 0 w 14"/>
              <a:gd name="T1" fmla="*/ 0 h 5"/>
              <a:gd name="T2" fmla="*/ 7 w 14"/>
              <a:gd name="T3" fmla="*/ 2 h 5"/>
              <a:gd name="T4" fmla="*/ 14 w 14"/>
              <a:gd name="T5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5">
                <a:moveTo>
                  <a:pt x="0" y="0"/>
                </a:moveTo>
                <a:lnTo>
                  <a:pt x="7" y="2"/>
                </a:lnTo>
                <a:lnTo>
                  <a:pt x="14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25" name="Freeform 2701">
            <a:extLst>
              <a:ext uri="{FF2B5EF4-FFF2-40B4-BE49-F238E27FC236}">
                <a16:creationId xmlns:a16="http://schemas.microsoft.com/office/drawing/2014/main" id="{00000000-0008-0000-0000-00008D0E0000}"/>
              </a:ext>
            </a:extLst>
          </xdr:cNvPr>
          <xdr:cNvSpPr>
            <a:spLocks/>
          </xdr:cNvSpPr>
        </xdr:nvSpPr>
        <xdr:spPr bwMode="auto">
          <a:xfrm>
            <a:off x="8680" y="9297"/>
            <a:ext cx="5" cy="2"/>
          </a:xfrm>
          <a:custGeom>
            <a:avLst/>
            <a:gdLst>
              <a:gd name="T0" fmla="*/ 13 w 13"/>
              <a:gd name="T1" fmla="*/ 5 h 5"/>
              <a:gd name="T2" fmla="*/ 11 w 13"/>
              <a:gd name="T3" fmla="*/ 5 h 5"/>
              <a:gd name="T4" fmla="*/ 10 w 13"/>
              <a:gd name="T5" fmla="*/ 3 h 5"/>
              <a:gd name="T6" fmla="*/ 9 w 13"/>
              <a:gd name="T7" fmla="*/ 3 h 5"/>
              <a:gd name="T8" fmla="*/ 6 w 13"/>
              <a:gd name="T9" fmla="*/ 2 h 5"/>
              <a:gd name="T10" fmla="*/ 4 w 13"/>
              <a:gd name="T11" fmla="*/ 2 h 5"/>
              <a:gd name="T12" fmla="*/ 1 w 13"/>
              <a:gd name="T13" fmla="*/ 0 h 5"/>
              <a:gd name="T14" fmla="*/ 0 w 13"/>
              <a:gd name="T1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13" h="5">
                <a:moveTo>
                  <a:pt x="13" y="5"/>
                </a:moveTo>
                <a:lnTo>
                  <a:pt x="11" y="5"/>
                </a:lnTo>
                <a:lnTo>
                  <a:pt x="10" y="3"/>
                </a:lnTo>
                <a:lnTo>
                  <a:pt x="9" y="3"/>
                </a:lnTo>
                <a:lnTo>
                  <a:pt x="6" y="2"/>
                </a:lnTo>
                <a:lnTo>
                  <a:pt x="4" y="2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26" name="Freeform 2702">
            <a:extLst>
              <a:ext uri="{FF2B5EF4-FFF2-40B4-BE49-F238E27FC236}">
                <a16:creationId xmlns:a16="http://schemas.microsoft.com/office/drawing/2014/main" id="{00000000-0008-0000-0000-00008E0E0000}"/>
              </a:ext>
            </a:extLst>
          </xdr:cNvPr>
          <xdr:cNvSpPr>
            <a:spLocks/>
          </xdr:cNvSpPr>
        </xdr:nvSpPr>
        <xdr:spPr bwMode="auto">
          <a:xfrm>
            <a:off x="8668" y="9291"/>
            <a:ext cx="6" cy="3"/>
          </a:xfrm>
          <a:custGeom>
            <a:avLst/>
            <a:gdLst>
              <a:gd name="T0" fmla="*/ 0 w 17"/>
              <a:gd name="T1" fmla="*/ 0 h 8"/>
              <a:gd name="T2" fmla="*/ 6 w 17"/>
              <a:gd name="T3" fmla="*/ 3 h 8"/>
              <a:gd name="T4" fmla="*/ 11 w 17"/>
              <a:gd name="T5" fmla="*/ 6 h 8"/>
              <a:gd name="T6" fmla="*/ 17 w 17"/>
              <a:gd name="T7" fmla="*/ 8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7" h="8">
                <a:moveTo>
                  <a:pt x="0" y="0"/>
                </a:moveTo>
                <a:lnTo>
                  <a:pt x="6" y="3"/>
                </a:lnTo>
                <a:lnTo>
                  <a:pt x="11" y="6"/>
                </a:lnTo>
                <a:lnTo>
                  <a:pt x="17" y="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27" name="Freeform 2703">
            <a:extLst>
              <a:ext uri="{FF2B5EF4-FFF2-40B4-BE49-F238E27FC236}">
                <a16:creationId xmlns:a16="http://schemas.microsoft.com/office/drawing/2014/main" id="{00000000-0008-0000-0000-00008F0E0000}"/>
              </a:ext>
            </a:extLst>
          </xdr:cNvPr>
          <xdr:cNvSpPr>
            <a:spLocks/>
          </xdr:cNvSpPr>
        </xdr:nvSpPr>
        <xdr:spPr bwMode="auto">
          <a:xfrm>
            <a:off x="7157" y="8422"/>
            <a:ext cx="16" cy="6"/>
          </a:xfrm>
          <a:custGeom>
            <a:avLst/>
            <a:gdLst>
              <a:gd name="T0" fmla="*/ 0 w 47"/>
              <a:gd name="T1" fmla="*/ 0 h 20"/>
              <a:gd name="T2" fmla="*/ 12 w 47"/>
              <a:gd name="T3" fmla="*/ 5 h 20"/>
              <a:gd name="T4" fmla="*/ 23 w 47"/>
              <a:gd name="T5" fmla="*/ 11 h 20"/>
              <a:gd name="T6" fmla="*/ 34 w 47"/>
              <a:gd name="T7" fmla="*/ 15 h 20"/>
              <a:gd name="T8" fmla="*/ 47 w 47"/>
              <a:gd name="T9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20">
                <a:moveTo>
                  <a:pt x="0" y="0"/>
                </a:moveTo>
                <a:lnTo>
                  <a:pt x="12" y="5"/>
                </a:lnTo>
                <a:lnTo>
                  <a:pt x="23" y="11"/>
                </a:lnTo>
                <a:lnTo>
                  <a:pt x="34" y="15"/>
                </a:lnTo>
                <a:lnTo>
                  <a:pt x="47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28" name="Line 2704">
            <a:extLst>
              <a:ext uri="{FF2B5EF4-FFF2-40B4-BE49-F238E27FC236}">
                <a16:creationId xmlns:a16="http://schemas.microsoft.com/office/drawing/2014/main" id="{00000000-0008-0000-0000-000090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85" y="92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29" name="Line 2705">
            <a:extLst>
              <a:ext uri="{FF2B5EF4-FFF2-40B4-BE49-F238E27FC236}">
                <a16:creationId xmlns:a16="http://schemas.microsoft.com/office/drawing/2014/main" id="{00000000-0008-0000-0000-000091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77" y="843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0" name="Line 2706">
            <a:extLst>
              <a:ext uri="{FF2B5EF4-FFF2-40B4-BE49-F238E27FC236}">
                <a16:creationId xmlns:a16="http://schemas.microsoft.com/office/drawing/2014/main" id="{00000000-0008-0000-0000-0000920E0000}"/>
              </a:ext>
            </a:extLst>
          </xdr:cNvPr>
          <xdr:cNvSpPr>
            <a:spLocks noChangeShapeType="1"/>
          </xdr:cNvSpPr>
        </xdr:nvSpPr>
        <xdr:spPr bwMode="auto">
          <a:xfrm>
            <a:off x="7039" y="8428"/>
            <a:ext cx="8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1" name="Line 2707">
            <a:extLst>
              <a:ext uri="{FF2B5EF4-FFF2-40B4-BE49-F238E27FC236}">
                <a16:creationId xmlns:a16="http://schemas.microsoft.com/office/drawing/2014/main" id="{00000000-0008-0000-0000-000093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35" y="8483"/>
            <a:ext cx="1419" cy="81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2" name="Line 2708">
            <a:extLst>
              <a:ext uri="{FF2B5EF4-FFF2-40B4-BE49-F238E27FC236}">
                <a16:creationId xmlns:a16="http://schemas.microsoft.com/office/drawing/2014/main" id="{00000000-0008-0000-0000-0000940E0000}"/>
              </a:ext>
            </a:extLst>
          </xdr:cNvPr>
          <xdr:cNvSpPr>
            <a:spLocks noChangeShapeType="1"/>
          </xdr:cNvSpPr>
        </xdr:nvSpPr>
        <xdr:spPr bwMode="auto">
          <a:xfrm>
            <a:off x="8642" y="9352"/>
            <a:ext cx="15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3" name="Line 2709">
            <a:extLst>
              <a:ext uri="{FF2B5EF4-FFF2-40B4-BE49-F238E27FC236}">
                <a16:creationId xmlns:a16="http://schemas.microsoft.com/office/drawing/2014/main" id="{00000000-0008-0000-0000-0000950E0000}"/>
              </a:ext>
            </a:extLst>
          </xdr:cNvPr>
          <xdr:cNvSpPr>
            <a:spLocks noChangeShapeType="1"/>
          </xdr:cNvSpPr>
        </xdr:nvSpPr>
        <xdr:spPr bwMode="auto">
          <a:xfrm>
            <a:off x="7107" y="8389"/>
            <a:ext cx="37" cy="2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4" name="Line 2710">
            <a:extLst>
              <a:ext uri="{FF2B5EF4-FFF2-40B4-BE49-F238E27FC236}">
                <a16:creationId xmlns:a16="http://schemas.microsoft.com/office/drawing/2014/main" id="{00000000-0008-0000-0000-0000960E0000}"/>
              </a:ext>
            </a:extLst>
          </xdr:cNvPr>
          <xdr:cNvSpPr>
            <a:spLocks noChangeShapeType="1"/>
          </xdr:cNvSpPr>
        </xdr:nvSpPr>
        <xdr:spPr bwMode="auto">
          <a:xfrm>
            <a:off x="7178" y="8430"/>
            <a:ext cx="1473" cy="85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5" name="Line 2711">
            <a:extLst>
              <a:ext uri="{FF2B5EF4-FFF2-40B4-BE49-F238E27FC236}">
                <a16:creationId xmlns:a16="http://schemas.microsoft.com/office/drawing/2014/main" id="{00000000-0008-0000-0000-0000970E0000}"/>
              </a:ext>
            </a:extLst>
          </xdr:cNvPr>
          <xdr:cNvSpPr>
            <a:spLocks noChangeShapeType="1"/>
          </xdr:cNvSpPr>
        </xdr:nvSpPr>
        <xdr:spPr bwMode="auto">
          <a:xfrm>
            <a:off x="8685" y="9299"/>
            <a:ext cx="39" cy="2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36" name="Freeform 2712">
            <a:extLst>
              <a:ext uri="{FF2B5EF4-FFF2-40B4-BE49-F238E27FC236}">
                <a16:creationId xmlns:a16="http://schemas.microsoft.com/office/drawing/2014/main" id="{00000000-0008-0000-0000-0000980E0000}"/>
              </a:ext>
            </a:extLst>
          </xdr:cNvPr>
          <xdr:cNvSpPr>
            <a:spLocks/>
          </xdr:cNvSpPr>
        </xdr:nvSpPr>
        <xdr:spPr bwMode="auto">
          <a:xfrm>
            <a:off x="8659" y="9392"/>
            <a:ext cx="6" cy="4"/>
          </a:xfrm>
          <a:custGeom>
            <a:avLst/>
            <a:gdLst>
              <a:gd name="T0" fmla="*/ 0 w 16"/>
              <a:gd name="T1" fmla="*/ 0 h 14"/>
              <a:gd name="T2" fmla="*/ 0 w 16"/>
              <a:gd name="T3" fmla="*/ 1 h 14"/>
              <a:gd name="T4" fmla="*/ 4 w 16"/>
              <a:gd name="T5" fmla="*/ 3 h 14"/>
              <a:gd name="T6" fmla="*/ 9 w 16"/>
              <a:gd name="T7" fmla="*/ 7 h 14"/>
              <a:gd name="T8" fmla="*/ 12 w 16"/>
              <a:gd name="T9" fmla="*/ 10 h 14"/>
              <a:gd name="T10" fmla="*/ 16 w 16"/>
              <a:gd name="T11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6" h="14">
                <a:moveTo>
                  <a:pt x="0" y="0"/>
                </a:moveTo>
                <a:lnTo>
                  <a:pt x="0" y="1"/>
                </a:lnTo>
                <a:lnTo>
                  <a:pt x="4" y="3"/>
                </a:lnTo>
                <a:lnTo>
                  <a:pt x="9" y="7"/>
                </a:lnTo>
                <a:lnTo>
                  <a:pt x="12" y="10"/>
                </a:lnTo>
                <a:lnTo>
                  <a:pt x="16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37" name="Freeform 2713">
            <a:extLst>
              <a:ext uri="{FF2B5EF4-FFF2-40B4-BE49-F238E27FC236}">
                <a16:creationId xmlns:a16="http://schemas.microsoft.com/office/drawing/2014/main" id="{00000000-0008-0000-0000-0000990E0000}"/>
              </a:ext>
            </a:extLst>
          </xdr:cNvPr>
          <xdr:cNvSpPr>
            <a:spLocks/>
          </xdr:cNvSpPr>
        </xdr:nvSpPr>
        <xdr:spPr bwMode="auto">
          <a:xfrm>
            <a:off x="8656" y="9285"/>
            <a:ext cx="9" cy="6"/>
          </a:xfrm>
          <a:custGeom>
            <a:avLst/>
            <a:gdLst>
              <a:gd name="T0" fmla="*/ 27 w 27"/>
              <a:gd name="T1" fmla="*/ 18 h 18"/>
              <a:gd name="T2" fmla="*/ 17 w 27"/>
              <a:gd name="T3" fmla="*/ 13 h 18"/>
              <a:gd name="T4" fmla="*/ 8 w 27"/>
              <a:gd name="T5" fmla="*/ 6 h 18"/>
              <a:gd name="T6" fmla="*/ 0 w 27"/>
              <a:gd name="T7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7" h="18">
                <a:moveTo>
                  <a:pt x="27" y="18"/>
                </a:moveTo>
                <a:lnTo>
                  <a:pt x="17" y="13"/>
                </a:lnTo>
                <a:lnTo>
                  <a:pt x="8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38" name="Freeform 2714">
            <a:extLst>
              <a:ext uri="{FF2B5EF4-FFF2-40B4-BE49-F238E27FC236}">
                <a16:creationId xmlns:a16="http://schemas.microsoft.com/office/drawing/2014/main" id="{00000000-0008-0000-0000-00009A0E0000}"/>
              </a:ext>
            </a:extLst>
          </xdr:cNvPr>
          <xdr:cNvSpPr>
            <a:spLocks/>
          </xdr:cNvSpPr>
        </xdr:nvSpPr>
        <xdr:spPr bwMode="auto">
          <a:xfrm>
            <a:off x="7155" y="8419"/>
            <a:ext cx="6" cy="3"/>
          </a:xfrm>
          <a:custGeom>
            <a:avLst/>
            <a:gdLst>
              <a:gd name="T0" fmla="*/ 0 w 16"/>
              <a:gd name="T1" fmla="*/ 0 h 10"/>
              <a:gd name="T2" fmla="*/ 5 w 16"/>
              <a:gd name="T3" fmla="*/ 4 h 10"/>
              <a:gd name="T4" fmla="*/ 10 w 16"/>
              <a:gd name="T5" fmla="*/ 7 h 10"/>
              <a:gd name="T6" fmla="*/ 16 w 16"/>
              <a:gd name="T7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0"/>
                </a:moveTo>
                <a:lnTo>
                  <a:pt x="5" y="4"/>
                </a:lnTo>
                <a:lnTo>
                  <a:pt x="10" y="7"/>
                </a:lnTo>
                <a:lnTo>
                  <a:pt x="16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39" name="Freeform 2715">
            <a:extLst>
              <a:ext uri="{FF2B5EF4-FFF2-40B4-BE49-F238E27FC236}">
                <a16:creationId xmlns:a16="http://schemas.microsoft.com/office/drawing/2014/main" id="{00000000-0008-0000-0000-00009B0E0000}"/>
              </a:ext>
            </a:extLst>
          </xdr:cNvPr>
          <xdr:cNvSpPr>
            <a:spLocks/>
          </xdr:cNvSpPr>
        </xdr:nvSpPr>
        <xdr:spPr bwMode="auto">
          <a:xfrm>
            <a:off x="8663" y="9288"/>
            <a:ext cx="5" cy="3"/>
          </a:xfrm>
          <a:custGeom>
            <a:avLst/>
            <a:gdLst>
              <a:gd name="T0" fmla="*/ 0 w 16"/>
              <a:gd name="T1" fmla="*/ 0 h 10"/>
              <a:gd name="T2" fmla="*/ 4 w 16"/>
              <a:gd name="T3" fmla="*/ 3 h 10"/>
              <a:gd name="T4" fmla="*/ 10 w 16"/>
              <a:gd name="T5" fmla="*/ 7 h 10"/>
              <a:gd name="T6" fmla="*/ 16 w 16"/>
              <a:gd name="T7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0"/>
                </a:moveTo>
                <a:lnTo>
                  <a:pt x="4" y="3"/>
                </a:lnTo>
                <a:lnTo>
                  <a:pt x="10" y="7"/>
                </a:lnTo>
                <a:lnTo>
                  <a:pt x="16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40" name="Freeform 2716">
            <a:extLst>
              <a:ext uri="{FF2B5EF4-FFF2-40B4-BE49-F238E27FC236}">
                <a16:creationId xmlns:a16="http://schemas.microsoft.com/office/drawing/2014/main" id="{00000000-0008-0000-0000-00009C0E0000}"/>
              </a:ext>
            </a:extLst>
          </xdr:cNvPr>
          <xdr:cNvSpPr>
            <a:spLocks/>
          </xdr:cNvSpPr>
        </xdr:nvSpPr>
        <xdr:spPr bwMode="auto">
          <a:xfrm>
            <a:off x="8649" y="9278"/>
            <a:ext cx="2" cy="1"/>
          </a:xfrm>
          <a:custGeom>
            <a:avLst/>
            <a:gdLst>
              <a:gd name="T0" fmla="*/ 4 w 4"/>
              <a:gd name="T1" fmla="*/ 4 h 4"/>
              <a:gd name="T2" fmla="*/ 3 w 4"/>
              <a:gd name="T3" fmla="*/ 4 h 4"/>
              <a:gd name="T4" fmla="*/ 3 w 4"/>
              <a:gd name="T5" fmla="*/ 3 h 4"/>
              <a:gd name="T6" fmla="*/ 2 w 4"/>
              <a:gd name="T7" fmla="*/ 1 h 4"/>
              <a:gd name="T8" fmla="*/ 0 w 4"/>
              <a:gd name="T9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" h="4">
                <a:moveTo>
                  <a:pt x="4" y="4"/>
                </a:moveTo>
                <a:lnTo>
                  <a:pt x="3" y="4"/>
                </a:lnTo>
                <a:lnTo>
                  <a:pt x="3" y="3"/>
                </a:lnTo>
                <a:lnTo>
                  <a:pt x="2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41" name="Freeform 2717">
            <a:extLst>
              <a:ext uri="{FF2B5EF4-FFF2-40B4-BE49-F238E27FC236}">
                <a16:creationId xmlns:a16="http://schemas.microsoft.com/office/drawing/2014/main" id="{00000000-0008-0000-0000-00009D0E0000}"/>
              </a:ext>
            </a:extLst>
          </xdr:cNvPr>
          <xdr:cNvSpPr>
            <a:spLocks/>
          </xdr:cNvSpPr>
        </xdr:nvSpPr>
        <xdr:spPr bwMode="auto">
          <a:xfrm>
            <a:off x="8657" y="9283"/>
            <a:ext cx="6" cy="5"/>
          </a:xfrm>
          <a:custGeom>
            <a:avLst/>
            <a:gdLst>
              <a:gd name="T0" fmla="*/ 0 w 18"/>
              <a:gd name="T1" fmla="*/ 0 h 14"/>
              <a:gd name="T2" fmla="*/ 4 w 18"/>
              <a:gd name="T3" fmla="*/ 4 h 14"/>
              <a:gd name="T4" fmla="*/ 8 w 18"/>
              <a:gd name="T5" fmla="*/ 7 h 14"/>
              <a:gd name="T6" fmla="*/ 12 w 18"/>
              <a:gd name="T7" fmla="*/ 11 h 14"/>
              <a:gd name="T8" fmla="*/ 18 w 18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8" h="14">
                <a:moveTo>
                  <a:pt x="0" y="0"/>
                </a:moveTo>
                <a:lnTo>
                  <a:pt x="4" y="4"/>
                </a:lnTo>
                <a:lnTo>
                  <a:pt x="8" y="7"/>
                </a:lnTo>
                <a:lnTo>
                  <a:pt x="12" y="11"/>
                </a:lnTo>
                <a:lnTo>
                  <a:pt x="18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42" name="Line 2718">
            <a:extLst>
              <a:ext uri="{FF2B5EF4-FFF2-40B4-BE49-F238E27FC236}">
                <a16:creationId xmlns:a16="http://schemas.microsoft.com/office/drawing/2014/main" id="{00000000-0008-0000-0000-00009E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54" y="9282"/>
            <a:ext cx="2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43" name="Freeform 2719">
            <a:extLst>
              <a:ext uri="{FF2B5EF4-FFF2-40B4-BE49-F238E27FC236}">
                <a16:creationId xmlns:a16="http://schemas.microsoft.com/office/drawing/2014/main" id="{00000000-0008-0000-0000-00009F0E0000}"/>
              </a:ext>
            </a:extLst>
          </xdr:cNvPr>
          <xdr:cNvSpPr>
            <a:spLocks/>
          </xdr:cNvSpPr>
        </xdr:nvSpPr>
        <xdr:spPr bwMode="auto">
          <a:xfrm>
            <a:off x="8651" y="9280"/>
            <a:ext cx="3" cy="2"/>
          </a:xfrm>
          <a:custGeom>
            <a:avLst/>
            <a:gdLst>
              <a:gd name="T0" fmla="*/ 7 w 7"/>
              <a:gd name="T1" fmla="*/ 7 h 7"/>
              <a:gd name="T2" fmla="*/ 6 w 7"/>
              <a:gd name="T3" fmla="*/ 5 h 7"/>
              <a:gd name="T4" fmla="*/ 4 w 7"/>
              <a:gd name="T5" fmla="*/ 4 h 7"/>
              <a:gd name="T6" fmla="*/ 4 w 7"/>
              <a:gd name="T7" fmla="*/ 2 h 7"/>
              <a:gd name="T8" fmla="*/ 3 w 7"/>
              <a:gd name="T9" fmla="*/ 1 h 7"/>
              <a:gd name="T10" fmla="*/ 1 w 7"/>
              <a:gd name="T11" fmla="*/ 1 h 7"/>
              <a:gd name="T12" fmla="*/ 1 w 7"/>
              <a:gd name="T13" fmla="*/ 0 h 7"/>
              <a:gd name="T14" fmla="*/ 0 w 7"/>
              <a:gd name="T15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7" h="7">
                <a:moveTo>
                  <a:pt x="7" y="7"/>
                </a:moveTo>
                <a:lnTo>
                  <a:pt x="6" y="5"/>
                </a:lnTo>
                <a:lnTo>
                  <a:pt x="4" y="4"/>
                </a:lnTo>
                <a:lnTo>
                  <a:pt x="4" y="2"/>
                </a:lnTo>
                <a:lnTo>
                  <a:pt x="3" y="1"/>
                </a:lnTo>
                <a:lnTo>
                  <a:pt x="1" y="1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44" name="Freeform 2720">
            <a:extLst>
              <a:ext uri="{FF2B5EF4-FFF2-40B4-BE49-F238E27FC236}">
                <a16:creationId xmlns:a16="http://schemas.microsoft.com/office/drawing/2014/main" id="{00000000-0008-0000-0000-0000A00E0000}"/>
              </a:ext>
            </a:extLst>
          </xdr:cNvPr>
          <xdr:cNvSpPr>
            <a:spLocks/>
          </xdr:cNvSpPr>
        </xdr:nvSpPr>
        <xdr:spPr bwMode="auto">
          <a:xfrm>
            <a:off x="8655" y="9280"/>
            <a:ext cx="2" cy="3"/>
          </a:xfrm>
          <a:custGeom>
            <a:avLst/>
            <a:gdLst>
              <a:gd name="T0" fmla="*/ 0 w 6"/>
              <a:gd name="T1" fmla="*/ 0 h 9"/>
              <a:gd name="T2" fmla="*/ 3 w 6"/>
              <a:gd name="T3" fmla="*/ 4 h 9"/>
              <a:gd name="T4" fmla="*/ 6 w 6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9">
                <a:moveTo>
                  <a:pt x="0" y="0"/>
                </a:moveTo>
                <a:lnTo>
                  <a:pt x="3" y="4"/>
                </a:lnTo>
                <a:lnTo>
                  <a:pt x="6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45" name="Freeform 2721">
            <a:extLst>
              <a:ext uri="{FF2B5EF4-FFF2-40B4-BE49-F238E27FC236}">
                <a16:creationId xmlns:a16="http://schemas.microsoft.com/office/drawing/2014/main" id="{00000000-0008-0000-0000-0000A10E0000}"/>
              </a:ext>
            </a:extLst>
          </xdr:cNvPr>
          <xdr:cNvSpPr>
            <a:spLocks/>
          </xdr:cNvSpPr>
        </xdr:nvSpPr>
        <xdr:spPr bwMode="auto">
          <a:xfrm>
            <a:off x="8611" y="9415"/>
            <a:ext cx="37" cy="19"/>
          </a:xfrm>
          <a:custGeom>
            <a:avLst/>
            <a:gdLst>
              <a:gd name="T0" fmla="*/ 0 w 111"/>
              <a:gd name="T1" fmla="*/ 0 h 58"/>
              <a:gd name="T2" fmla="*/ 11 w 111"/>
              <a:gd name="T3" fmla="*/ 14 h 58"/>
              <a:gd name="T4" fmla="*/ 24 w 111"/>
              <a:gd name="T5" fmla="*/ 27 h 58"/>
              <a:gd name="T6" fmla="*/ 36 w 111"/>
              <a:gd name="T7" fmla="*/ 37 h 58"/>
              <a:gd name="T8" fmla="*/ 49 w 111"/>
              <a:gd name="T9" fmla="*/ 45 h 58"/>
              <a:gd name="T10" fmla="*/ 60 w 111"/>
              <a:gd name="T11" fmla="*/ 51 h 58"/>
              <a:gd name="T12" fmla="*/ 71 w 111"/>
              <a:gd name="T13" fmla="*/ 55 h 58"/>
              <a:gd name="T14" fmla="*/ 83 w 111"/>
              <a:gd name="T15" fmla="*/ 58 h 58"/>
              <a:gd name="T16" fmla="*/ 93 w 111"/>
              <a:gd name="T17" fmla="*/ 58 h 58"/>
              <a:gd name="T18" fmla="*/ 103 w 111"/>
              <a:gd name="T19" fmla="*/ 57 h 58"/>
              <a:gd name="T20" fmla="*/ 111 w 111"/>
              <a:gd name="T21" fmla="*/ 52 h 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11" h="58">
                <a:moveTo>
                  <a:pt x="0" y="0"/>
                </a:moveTo>
                <a:lnTo>
                  <a:pt x="11" y="14"/>
                </a:lnTo>
                <a:lnTo>
                  <a:pt x="24" y="27"/>
                </a:lnTo>
                <a:lnTo>
                  <a:pt x="36" y="37"/>
                </a:lnTo>
                <a:lnTo>
                  <a:pt x="49" y="45"/>
                </a:lnTo>
                <a:lnTo>
                  <a:pt x="60" y="51"/>
                </a:lnTo>
                <a:lnTo>
                  <a:pt x="71" y="55"/>
                </a:lnTo>
                <a:lnTo>
                  <a:pt x="83" y="58"/>
                </a:lnTo>
                <a:lnTo>
                  <a:pt x="93" y="58"/>
                </a:lnTo>
                <a:lnTo>
                  <a:pt x="103" y="57"/>
                </a:lnTo>
                <a:lnTo>
                  <a:pt x="111" y="5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46" name="Line 2722">
            <a:extLst>
              <a:ext uri="{FF2B5EF4-FFF2-40B4-BE49-F238E27FC236}">
                <a16:creationId xmlns:a16="http://schemas.microsoft.com/office/drawing/2014/main" id="{00000000-0008-0000-0000-0000A20E0000}"/>
              </a:ext>
            </a:extLst>
          </xdr:cNvPr>
          <xdr:cNvSpPr>
            <a:spLocks noChangeShapeType="1"/>
          </xdr:cNvSpPr>
        </xdr:nvSpPr>
        <xdr:spPr bwMode="auto">
          <a:xfrm>
            <a:off x="8653" y="9279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47" name="Line 2723">
            <a:extLst>
              <a:ext uri="{FF2B5EF4-FFF2-40B4-BE49-F238E27FC236}">
                <a16:creationId xmlns:a16="http://schemas.microsoft.com/office/drawing/2014/main" id="{00000000-0008-0000-0000-0000A30E0000}"/>
              </a:ext>
            </a:extLst>
          </xdr:cNvPr>
          <xdr:cNvSpPr>
            <a:spLocks noChangeShapeType="1"/>
          </xdr:cNvSpPr>
        </xdr:nvSpPr>
        <xdr:spPr bwMode="auto">
          <a:xfrm>
            <a:off x="8653" y="927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48" name="Line 2724">
            <a:extLst>
              <a:ext uri="{FF2B5EF4-FFF2-40B4-BE49-F238E27FC236}">
                <a16:creationId xmlns:a16="http://schemas.microsoft.com/office/drawing/2014/main" id="{00000000-0008-0000-0000-0000A40E0000}"/>
              </a:ext>
            </a:extLst>
          </xdr:cNvPr>
          <xdr:cNvSpPr>
            <a:spLocks noChangeShapeType="1"/>
          </xdr:cNvSpPr>
        </xdr:nvSpPr>
        <xdr:spPr bwMode="auto">
          <a:xfrm>
            <a:off x="8652" y="927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49" name="Line 2725">
            <a:extLst>
              <a:ext uri="{FF2B5EF4-FFF2-40B4-BE49-F238E27FC236}">
                <a16:creationId xmlns:a16="http://schemas.microsoft.com/office/drawing/2014/main" id="{00000000-0008-0000-0000-0000A50E0000}"/>
              </a:ext>
            </a:extLst>
          </xdr:cNvPr>
          <xdr:cNvSpPr>
            <a:spLocks noChangeShapeType="1"/>
          </xdr:cNvSpPr>
        </xdr:nvSpPr>
        <xdr:spPr bwMode="auto">
          <a:xfrm>
            <a:off x="8649" y="932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50" name="Line 2726">
            <a:extLst>
              <a:ext uri="{FF2B5EF4-FFF2-40B4-BE49-F238E27FC236}">
                <a16:creationId xmlns:a16="http://schemas.microsoft.com/office/drawing/2014/main" id="{00000000-0008-0000-0000-0000A60E0000}"/>
              </a:ext>
            </a:extLst>
          </xdr:cNvPr>
          <xdr:cNvSpPr>
            <a:spLocks noChangeShapeType="1"/>
          </xdr:cNvSpPr>
        </xdr:nvSpPr>
        <xdr:spPr bwMode="auto">
          <a:xfrm>
            <a:off x="8617" y="936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51" name="Freeform 2727">
            <a:extLst>
              <a:ext uri="{FF2B5EF4-FFF2-40B4-BE49-F238E27FC236}">
                <a16:creationId xmlns:a16="http://schemas.microsoft.com/office/drawing/2014/main" id="{00000000-0008-0000-0000-0000A70E0000}"/>
              </a:ext>
            </a:extLst>
          </xdr:cNvPr>
          <xdr:cNvSpPr>
            <a:spLocks/>
          </xdr:cNvSpPr>
        </xdr:nvSpPr>
        <xdr:spPr bwMode="auto">
          <a:xfrm>
            <a:off x="8649" y="9328"/>
            <a:ext cx="2" cy="7"/>
          </a:xfrm>
          <a:custGeom>
            <a:avLst/>
            <a:gdLst>
              <a:gd name="T0" fmla="*/ 0 w 5"/>
              <a:gd name="T1" fmla="*/ 0 h 19"/>
              <a:gd name="T2" fmla="*/ 3 w 5"/>
              <a:gd name="T3" fmla="*/ 3 h 19"/>
              <a:gd name="T4" fmla="*/ 5 w 5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19">
                <a:moveTo>
                  <a:pt x="0" y="0"/>
                </a:moveTo>
                <a:lnTo>
                  <a:pt x="3" y="3"/>
                </a:lnTo>
                <a:lnTo>
                  <a:pt x="5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52" name="Line 2728">
            <a:extLst>
              <a:ext uri="{FF2B5EF4-FFF2-40B4-BE49-F238E27FC236}">
                <a16:creationId xmlns:a16="http://schemas.microsoft.com/office/drawing/2014/main" id="{00000000-0008-0000-0000-0000A8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9" y="927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53" name="Line 2729">
            <a:extLst>
              <a:ext uri="{FF2B5EF4-FFF2-40B4-BE49-F238E27FC236}">
                <a16:creationId xmlns:a16="http://schemas.microsoft.com/office/drawing/2014/main" id="{00000000-0008-0000-0000-0000A90E0000}"/>
              </a:ext>
            </a:extLst>
          </xdr:cNvPr>
          <xdr:cNvSpPr>
            <a:spLocks noChangeShapeType="1"/>
          </xdr:cNvSpPr>
        </xdr:nvSpPr>
        <xdr:spPr bwMode="auto">
          <a:xfrm>
            <a:off x="8651" y="9275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54" name="Freeform 2730">
            <a:extLst>
              <a:ext uri="{FF2B5EF4-FFF2-40B4-BE49-F238E27FC236}">
                <a16:creationId xmlns:a16="http://schemas.microsoft.com/office/drawing/2014/main" id="{00000000-0008-0000-0000-0000AA0E0000}"/>
              </a:ext>
            </a:extLst>
          </xdr:cNvPr>
          <xdr:cNvSpPr>
            <a:spLocks/>
          </xdr:cNvSpPr>
        </xdr:nvSpPr>
        <xdr:spPr bwMode="auto">
          <a:xfrm>
            <a:off x="8648" y="9274"/>
            <a:ext cx="1" cy="3"/>
          </a:xfrm>
          <a:custGeom>
            <a:avLst/>
            <a:gdLst>
              <a:gd name="T0" fmla="*/ 4 w 4"/>
              <a:gd name="T1" fmla="*/ 9 h 9"/>
              <a:gd name="T2" fmla="*/ 3 w 4"/>
              <a:gd name="T3" fmla="*/ 5 h 9"/>
              <a:gd name="T4" fmla="*/ 0 w 4"/>
              <a:gd name="T5" fmla="*/ 0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9">
                <a:moveTo>
                  <a:pt x="4" y="9"/>
                </a:moveTo>
                <a:lnTo>
                  <a:pt x="3" y="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55" name="Line 2731">
            <a:extLst>
              <a:ext uri="{FF2B5EF4-FFF2-40B4-BE49-F238E27FC236}">
                <a16:creationId xmlns:a16="http://schemas.microsoft.com/office/drawing/2014/main" id="{00000000-0008-0000-0000-0000AB0E0000}"/>
              </a:ext>
            </a:extLst>
          </xdr:cNvPr>
          <xdr:cNvSpPr>
            <a:spLocks noChangeShapeType="1"/>
          </xdr:cNvSpPr>
        </xdr:nvSpPr>
        <xdr:spPr bwMode="auto">
          <a:xfrm>
            <a:off x="8638" y="935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56" name="Line 2732">
            <a:extLst>
              <a:ext uri="{FF2B5EF4-FFF2-40B4-BE49-F238E27FC236}">
                <a16:creationId xmlns:a16="http://schemas.microsoft.com/office/drawing/2014/main" id="{00000000-0008-0000-0000-0000AC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20" y="936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57" name="Line 2733">
            <a:extLst>
              <a:ext uri="{FF2B5EF4-FFF2-40B4-BE49-F238E27FC236}">
                <a16:creationId xmlns:a16="http://schemas.microsoft.com/office/drawing/2014/main" id="{00000000-0008-0000-0000-0000AD0E0000}"/>
              </a:ext>
            </a:extLst>
          </xdr:cNvPr>
          <xdr:cNvSpPr>
            <a:spLocks noChangeShapeType="1"/>
          </xdr:cNvSpPr>
        </xdr:nvSpPr>
        <xdr:spPr bwMode="auto">
          <a:xfrm>
            <a:off x="8660" y="9286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58" name="Freeform 2734">
            <a:extLst>
              <a:ext uri="{FF2B5EF4-FFF2-40B4-BE49-F238E27FC236}">
                <a16:creationId xmlns:a16="http://schemas.microsoft.com/office/drawing/2014/main" id="{00000000-0008-0000-0000-0000AE0E0000}"/>
              </a:ext>
            </a:extLst>
          </xdr:cNvPr>
          <xdr:cNvSpPr>
            <a:spLocks/>
          </xdr:cNvSpPr>
        </xdr:nvSpPr>
        <xdr:spPr bwMode="auto">
          <a:xfrm>
            <a:off x="8649" y="9325"/>
            <a:ext cx="2" cy="8"/>
          </a:xfrm>
          <a:custGeom>
            <a:avLst/>
            <a:gdLst>
              <a:gd name="T0" fmla="*/ 0 w 4"/>
              <a:gd name="T1" fmla="*/ 0 h 25"/>
              <a:gd name="T2" fmla="*/ 3 w 4"/>
              <a:gd name="T3" fmla="*/ 11 h 25"/>
              <a:gd name="T4" fmla="*/ 4 w 4"/>
              <a:gd name="T5" fmla="*/ 22 h 25"/>
              <a:gd name="T6" fmla="*/ 4 w 4"/>
              <a:gd name="T7" fmla="*/ 25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25">
                <a:moveTo>
                  <a:pt x="0" y="0"/>
                </a:moveTo>
                <a:lnTo>
                  <a:pt x="3" y="11"/>
                </a:lnTo>
                <a:lnTo>
                  <a:pt x="4" y="22"/>
                </a:lnTo>
                <a:lnTo>
                  <a:pt x="4" y="2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59" name="Freeform 2735">
            <a:extLst>
              <a:ext uri="{FF2B5EF4-FFF2-40B4-BE49-F238E27FC236}">
                <a16:creationId xmlns:a16="http://schemas.microsoft.com/office/drawing/2014/main" id="{00000000-0008-0000-0000-0000AF0E0000}"/>
              </a:ext>
            </a:extLst>
          </xdr:cNvPr>
          <xdr:cNvSpPr>
            <a:spLocks/>
          </xdr:cNvSpPr>
        </xdr:nvSpPr>
        <xdr:spPr bwMode="auto">
          <a:xfrm>
            <a:off x="8647" y="9271"/>
            <a:ext cx="1" cy="3"/>
          </a:xfrm>
          <a:custGeom>
            <a:avLst/>
            <a:gdLst>
              <a:gd name="T0" fmla="*/ 2 w 2"/>
              <a:gd name="T1" fmla="*/ 10 h 10"/>
              <a:gd name="T2" fmla="*/ 2 w 2"/>
              <a:gd name="T3" fmla="*/ 5 h 10"/>
              <a:gd name="T4" fmla="*/ 0 w 2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10">
                <a:moveTo>
                  <a:pt x="2" y="10"/>
                </a:moveTo>
                <a:lnTo>
                  <a:pt x="2" y="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60" name="Freeform 2736">
            <a:extLst>
              <a:ext uri="{FF2B5EF4-FFF2-40B4-BE49-F238E27FC236}">
                <a16:creationId xmlns:a16="http://schemas.microsoft.com/office/drawing/2014/main" id="{00000000-0008-0000-0000-0000B00E0000}"/>
              </a:ext>
            </a:extLst>
          </xdr:cNvPr>
          <xdr:cNvSpPr>
            <a:spLocks/>
          </xdr:cNvSpPr>
        </xdr:nvSpPr>
        <xdr:spPr bwMode="auto">
          <a:xfrm>
            <a:off x="8331" y="11685"/>
            <a:ext cx="5" cy="7"/>
          </a:xfrm>
          <a:custGeom>
            <a:avLst/>
            <a:gdLst>
              <a:gd name="T0" fmla="*/ 0 w 17"/>
              <a:gd name="T1" fmla="*/ 22 h 22"/>
              <a:gd name="T2" fmla="*/ 1 w 17"/>
              <a:gd name="T3" fmla="*/ 17 h 22"/>
              <a:gd name="T4" fmla="*/ 4 w 17"/>
              <a:gd name="T5" fmla="*/ 13 h 22"/>
              <a:gd name="T6" fmla="*/ 7 w 17"/>
              <a:gd name="T7" fmla="*/ 9 h 22"/>
              <a:gd name="T8" fmla="*/ 10 w 17"/>
              <a:gd name="T9" fmla="*/ 5 h 22"/>
              <a:gd name="T10" fmla="*/ 13 w 17"/>
              <a:gd name="T11" fmla="*/ 2 h 22"/>
              <a:gd name="T12" fmla="*/ 17 w 17"/>
              <a:gd name="T13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7" h="22">
                <a:moveTo>
                  <a:pt x="0" y="22"/>
                </a:moveTo>
                <a:lnTo>
                  <a:pt x="1" y="17"/>
                </a:lnTo>
                <a:lnTo>
                  <a:pt x="4" y="13"/>
                </a:lnTo>
                <a:lnTo>
                  <a:pt x="7" y="9"/>
                </a:lnTo>
                <a:lnTo>
                  <a:pt x="10" y="5"/>
                </a:lnTo>
                <a:lnTo>
                  <a:pt x="13" y="2"/>
                </a:lnTo>
                <a:lnTo>
                  <a:pt x="1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61" name="Freeform 2737">
            <a:extLst>
              <a:ext uri="{FF2B5EF4-FFF2-40B4-BE49-F238E27FC236}">
                <a16:creationId xmlns:a16="http://schemas.microsoft.com/office/drawing/2014/main" id="{00000000-0008-0000-0000-0000B10E0000}"/>
              </a:ext>
            </a:extLst>
          </xdr:cNvPr>
          <xdr:cNvSpPr>
            <a:spLocks/>
          </xdr:cNvSpPr>
        </xdr:nvSpPr>
        <xdr:spPr bwMode="auto">
          <a:xfrm>
            <a:off x="7275" y="8384"/>
            <a:ext cx="36" cy="12"/>
          </a:xfrm>
          <a:custGeom>
            <a:avLst/>
            <a:gdLst>
              <a:gd name="T0" fmla="*/ 0 w 106"/>
              <a:gd name="T1" fmla="*/ 26 h 36"/>
              <a:gd name="T2" fmla="*/ 9 w 106"/>
              <a:gd name="T3" fmla="*/ 30 h 36"/>
              <a:gd name="T4" fmla="*/ 19 w 106"/>
              <a:gd name="T5" fmla="*/ 33 h 36"/>
              <a:gd name="T6" fmla="*/ 29 w 106"/>
              <a:gd name="T7" fmla="*/ 34 h 36"/>
              <a:gd name="T8" fmla="*/ 39 w 106"/>
              <a:gd name="T9" fmla="*/ 36 h 36"/>
              <a:gd name="T10" fmla="*/ 50 w 106"/>
              <a:gd name="T11" fmla="*/ 36 h 36"/>
              <a:gd name="T12" fmla="*/ 60 w 106"/>
              <a:gd name="T13" fmla="*/ 34 h 36"/>
              <a:gd name="T14" fmla="*/ 70 w 106"/>
              <a:gd name="T15" fmla="*/ 33 h 36"/>
              <a:gd name="T16" fmla="*/ 80 w 106"/>
              <a:gd name="T17" fmla="*/ 30 h 36"/>
              <a:gd name="T18" fmla="*/ 87 w 106"/>
              <a:gd name="T19" fmla="*/ 26 h 36"/>
              <a:gd name="T20" fmla="*/ 94 w 106"/>
              <a:gd name="T21" fmla="*/ 20 h 36"/>
              <a:gd name="T22" fmla="*/ 100 w 106"/>
              <a:gd name="T23" fmla="*/ 16 h 36"/>
              <a:gd name="T24" fmla="*/ 103 w 106"/>
              <a:gd name="T25" fmla="*/ 10 h 36"/>
              <a:gd name="T26" fmla="*/ 106 w 106"/>
              <a:gd name="T27" fmla="*/ 3 h 36"/>
              <a:gd name="T28" fmla="*/ 106 w 106"/>
              <a:gd name="T29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6" h="36">
                <a:moveTo>
                  <a:pt x="0" y="26"/>
                </a:moveTo>
                <a:lnTo>
                  <a:pt x="9" y="30"/>
                </a:lnTo>
                <a:lnTo>
                  <a:pt x="19" y="33"/>
                </a:lnTo>
                <a:lnTo>
                  <a:pt x="29" y="34"/>
                </a:lnTo>
                <a:lnTo>
                  <a:pt x="39" y="36"/>
                </a:lnTo>
                <a:lnTo>
                  <a:pt x="50" y="36"/>
                </a:lnTo>
                <a:lnTo>
                  <a:pt x="60" y="34"/>
                </a:lnTo>
                <a:lnTo>
                  <a:pt x="70" y="33"/>
                </a:lnTo>
                <a:lnTo>
                  <a:pt x="80" y="30"/>
                </a:lnTo>
                <a:lnTo>
                  <a:pt x="87" y="26"/>
                </a:lnTo>
                <a:lnTo>
                  <a:pt x="94" y="20"/>
                </a:lnTo>
                <a:lnTo>
                  <a:pt x="100" y="16"/>
                </a:lnTo>
                <a:lnTo>
                  <a:pt x="103" y="10"/>
                </a:lnTo>
                <a:lnTo>
                  <a:pt x="106" y="3"/>
                </a:lnTo>
                <a:lnTo>
                  <a:pt x="10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62" name="Freeform 2738">
            <a:extLst>
              <a:ext uri="{FF2B5EF4-FFF2-40B4-BE49-F238E27FC236}">
                <a16:creationId xmlns:a16="http://schemas.microsoft.com/office/drawing/2014/main" id="{00000000-0008-0000-0000-0000B20E0000}"/>
              </a:ext>
            </a:extLst>
          </xdr:cNvPr>
          <xdr:cNvSpPr>
            <a:spLocks/>
          </xdr:cNvSpPr>
        </xdr:nvSpPr>
        <xdr:spPr bwMode="auto">
          <a:xfrm>
            <a:off x="7173" y="8428"/>
            <a:ext cx="4" cy="2"/>
          </a:xfrm>
          <a:custGeom>
            <a:avLst/>
            <a:gdLst>
              <a:gd name="T0" fmla="*/ 13 w 13"/>
              <a:gd name="T1" fmla="*/ 5 h 5"/>
              <a:gd name="T2" fmla="*/ 12 w 13"/>
              <a:gd name="T3" fmla="*/ 4 h 5"/>
              <a:gd name="T4" fmla="*/ 10 w 13"/>
              <a:gd name="T5" fmla="*/ 2 h 5"/>
              <a:gd name="T6" fmla="*/ 9 w 13"/>
              <a:gd name="T7" fmla="*/ 2 h 5"/>
              <a:gd name="T8" fmla="*/ 6 w 13"/>
              <a:gd name="T9" fmla="*/ 1 h 5"/>
              <a:gd name="T10" fmla="*/ 5 w 13"/>
              <a:gd name="T11" fmla="*/ 1 h 5"/>
              <a:gd name="T12" fmla="*/ 2 w 13"/>
              <a:gd name="T13" fmla="*/ 0 h 5"/>
              <a:gd name="T14" fmla="*/ 0 w 13"/>
              <a:gd name="T1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13" h="5">
                <a:moveTo>
                  <a:pt x="13" y="5"/>
                </a:moveTo>
                <a:lnTo>
                  <a:pt x="12" y="4"/>
                </a:lnTo>
                <a:lnTo>
                  <a:pt x="10" y="2"/>
                </a:lnTo>
                <a:lnTo>
                  <a:pt x="9" y="2"/>
                </a:lnTo>
                <a:lnTo>
                  <a:pt x="6" y="1"/>
                </a:lnTo>
                <a:lnTo>
                  <a:pt x="5" y="1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63" name="Freeform 2739">
            <a:extLst>
              <a:ext uri="{FF2B5EF4-FFF2-40B4-BE49-F238E27FC236}">
                <a16:creationId xmlns:a16="http://schemas.microsoft.com/office/drawing/2014/main" id="{00000000-0008-0000-0000-0000B30E0000}"/>
              </a:ext>
            </a:extLst>
          </xdr:cNvPr>
          <xdr:cNvSpPr>
            <a:spLocks/>
          </xdr:cNvSpPr>
        </xdr:nvSpPr>
        <xdr:spPr bwMode="auto">
          <a:xfrm>
            <a:off x="7161" y="8422"/>
            <a:ext cx="6" cy="3"/>
          </a:xfrm>
          <a:custGeom>
            <a:avLst/>
            <a:gdLst>
              <a:gd name="T0" fmla="*/ 0 w 19"/>
              <a:gd name="T1" fmla="*/ 0 h 9"/>
              <a:gd name="T2" fmla="*/ 6 w 19"/>
              <a:gd name="T3" fmla="*/ 3 h 9"/>
              <a:gd name="T4" fmla="*/ 12 w 19"/>
              <a:gd name="T5" fmla="*/ 6 h 9"/>
              <a:gd name="T6" fmla="*/ 19 w 19"/>
              <a:gd name="T7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9" h="9">
                <a:moveTo>
                  <a:pt x="0" y="0"/>
                </a:moveTo>
                <a:lnTo>
                  <a:pt x="6" y="3"/>
                </a:lnTo>
                <a:lnTo>
                  <a:pt x="12" y="6"/>
                </a:lnTo>
                <a:lnTo>
                  <a:pt x="19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64" name="Line 2740">
            <a:extLst>
              <a:ext uri="{FF2B5EF4-FFF2-40B4-BE49-F238E27FC236}">
                <a16:creationId xmlns:a16="http://schemas.microsoft.com/office/drawing/2014/main" id="{00000000-0008-0000-0000-0000B40E0000}"/>
              </a:ext>
            </a:extLst>
          </xdr:cNvPr>
          <xdr:cNvSpPr>
            <a:spLocks noChangeShapeType="1"/>
          </xdr:cNvSpPr>
        </xdr:nvSpPr>
        <xdr:spPr bwMode="auto">
          <a:xfrm>
            <a:off x="7174" y="8350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65" name="Line 2741">
            <a:extLst>
              <a:ext uri="{FF2B5EF4-FFF2-40B4-BE49-F238E27FC236}">
                <a16:creationId xmlns:a16="http://schemas.microsoft.com/office/drawing/2014/main" id="{00000000-0008-0000-0000-0000B50E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9"/>
            <a:ext cx="1437" cy="82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66" name="Line 2742">
            <a:extLst>
              <a:ext uri="{FF2B5EF4-FFF2-40B4-BE49-F238E27FC236}">
                <a16:creationId xmlns:a16="http://schemas.microsoft.com/office/drawing/2014/main" id="{00000000-0008-0000-0000-0000B60E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8"/>
            <a:ext cx="26" cy="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67" name="Line 2743">
            <a:extLst>
              <a:ext uri="{FF2B5EF4-FFF2-40B4-BE49-F238E27FC236}">
                <a16:creationId xmlns:a16="http://schemas.microsoft.com/office/drawing/2014/main" id="{00000000-0008-0000-0000-0000B70E0000}"/>
              </a:ext>
            </a:extLst>
          </xdr:cNvPr>
          <xdr:cNvSpPr>
            <a:spLocks noChangeShapeType="1"/>
          </xdr:cNvSpPr>
        </xdr:nvSpPr>
        <xdr:spPr bwMode="auto">
          <a:xfrm>
            <a:off x="7241" y="8311"/>
            <a:ext cx="1617" cy="9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68" name="Line 2744">
            <a:extLst>
              <a:ext uri="{FF2B5EF4-FFF2-40B4-BE49-F238E27FC236}">
                <a16:creationId xmlns:a16="http://schemas.microsoft.com/office/drawing/2014/main" id="{00000000-0008-0000-0000-0000B8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53" y="9224"/>
            <a:ext cx="1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69" name="Line 2745">
            <a:extLst>
              <a:ext uri="{FF2B5EF4-FFF2-40B4-BE49-F238E27FC236}">
                <a16:creationId xmlns:a16="http://schemas.microsoft.com/office/drawing/2014/main" id="{00000000-0008-0000-0000-0000B90E0000}"/>
              </a:ext>
            </a:extLst>
          </xdr:cNvPr>
          <xdr:cNvSpPr>
            <a:spLocks noChangeShapeType="1"/>
          </xdr:cNvSpPr>
        </xdr:nvSpPr>
        <xdr:spPr bwMode="auto">
          <a:xfrm>
            <a:off x="7263" y="8307"/>
            <a:ext cx="1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70" name="Line 2746">
            <a:extLst>
              <a:ext uri="{FF2B5EF4-FFF2-40B4-BE49-F238E27FC236}">
                <a16:creationId xmlns:a16="http://schemas.microsoft.com/office/drawing/2014/main" id="{00000000-0008-0000-0000-0000BA0E0000}"/>
              </a:ext>
            </a:extLst>
          </xdr:cNvPr>
          <xdr:cNvSpPr>
            <a:spLocks noChangeShapeType="1"/>
          </xdr:cNvSpPr>
        </xdr:nvSpPr>
        <xdr:spPr bwMode="auto">
          <a:xfrm>
            <a:off x="8864" y="9230"/>
            <a:ext cx="18" cy="1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71" name="Line 2747">
            <a:extLst>
              <a:ext uri="{FF2B5EF4-FFF2-40B4-BE49-F238E27FC236}">
                <a16:creationId xmlns:a16="http://schemas.microsoft.com/office/drawing/2014/main" id="{00000000-0008-0000-0000-0000BB0E0000}"/>
              </a:ext>
            </a:extLst>
          </xdr:cNvPr>
          <xdr:cNvSpPr>
            <a:spLocks noChangeShapeType="1"/>
          </xdr:cNvSpPr>
        </xdr:nvSpPr>
        <xdr:spPr bwMode="auto">
          <a:xfrm>
            <a:off x="7322" y="8322"/>
            <a:ext cx="1516" cy="87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72" name="Freeform 2748">
            <a:extLst>
              <a:ext uri="{FF2B5EF4-FFF2-40B4-BE49-F238E27FC236}">
                <a16:creationId xmlns:a16="http://schemas.microsoft.com/office/drawing/2014/main" id="{00000000-0008-0000-0000-0000BC0E0000}"/>
              </a:ext>
            </a:extLst>
          </xdr:cNvPr>
          <xdr:cNvSpPr>
            <a:spLocks/>
          </xdr:cNvSpPr>
        </xdr:nvSpPr>
        <xdr:spPr bwMode="auto">
          <a:xfrm>
            <a:off x="8838" y="9196"/>
            <a:ext cx="1" cy="1"/>
          </a:xfrm>
          <a:custGeom>
            <a:avLst/>
            <a:gdLst>
              <a:gd name="T0" fmla="*/ 0 w 5"/>
              <a:gd name="T1" fmla="*/ 0 h 3"/>
              <a:gd name="T2" fmla="*/ 2 w 5"/>
              <a:gd name="T3" fmla="*/ 0 h 3"/>
              <a:gd name="T4" fmla="*/ 3 w 5"/>
              <a:gd name="T5" fmla="*/ 1 h 3"/>
              <a:gd name="T6" fmla="*/ 3 w 5"/>
              <a:gd name="T7" fmla="*/ 3 h 3"/>
              <a:gd name="T8" fmla="*/ 5 w 5"/>
              <a:gd name="T9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" h="3">
                <a:moveTo>
                  <a:pt x="0" y="0"/>
                </a:moveTo>
                <a:lnTo>
                  <a:pt x="2" y="0"/>
                </a:lnTo>
                <a:lnTo>
                  <a:pt x="3" y="1"/>
                </a:lnTo>
                <a:lnTo>
                  <a:pt x="3" y="3"/>
                </a:lnTo>
                <a:lnTo>
                  <a:pt x="5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73" name="Freeform 2749">
            <a:extLst>
              <a:ext uri="{FF2B5EF4-FFF2-40B4-BE49-F238E27FC236}">
                <a16:creationId xmlns:a16="http://schemas.microsoft.com/office/drawing/2014/main" id="{00000000-0008-0000-0000-0000BD0E0000}"/>
              </a:ext>
            </a:extLst>
          </xdr:cNvPr>
          <xdr:cNvSpPr>
            <a:spLocks/>
          </xdr:cNvSpPr>
        </xdr:nvSpPr>
        <xdr:spPr bwMode="auto">
          <a:xfrm>
            <a:off x="8837" y="9204"/>
            <a:ext cx="16" cy="20"/>
          </a:xfrm>
          <a:custGeom>
            <a:avLst/>
            <a:gdLst>
              <a:gd name="T0" fmla="*/ 48 w 48"/>
              <a:gd name="T1" fmla="*/ 60 h 60"/>
              <a:gd name="T2" fmla="*/ 36 w 48"/>
              <a:gd name="T3" fmla="*/ 52 h 60"/>
              <a:gd name="T4" fmla="*/ 24 w 48"/>
              <a:gd name="T5" fmla="*/ 43 h 60"/>
              <a:gd name="T6" fmla="*/ 16 w 48"/>
              <a:gd name="T7" fmla="*/ 33 h 60"/>
              <a:gd name="T8" fmla="*/ 9 w 48"/>
              <a:gd name="T9" fmla="*/ 22 h 60"/>
              <a:gd name="T10" fmla="*/ 3 w 48"/>
              <a:gd name="T11" fmla="*/ 12 h 60"/>
              <a:gd name="T12" fmla="*/ 0 w 48"/>
              <a:gd name="T13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8" h="60">
                <a:moveTo>
                  <a:pt x="48" y="60"/>
                </a:moveTo>
                <a:lnTo>
                  <a:pt x="36" y="52"/>
                </a:lnTo>
                <a:lnTo>
                  <a:pt x="24" y="43"/>
                </a:lnTo>
                <a:lnTo>
                  <a:pt x="16" y="33"/>
                </a:lnTo>
                <a:lnTo>
                  <a:pt x="9" y="22"/>
                </a:lnTo>
                <a:lnTo>
                  <a:pt x="3" y="1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74" name="Freeform 2750">
            <a:extLst>
              <a:ext uri="{FF2B5EF4-FFF2-40B4-BE49-F238E27FC236}">
                <a16:creationId xmlns:a16="http://schemas.microsoft.com/office/drawing/2014/main" id="{00000000-0008-0000-0000-0000BE0E0000}"/>
              </a:ext>
            </a:extLst>
          </xdr:cNvPr>
          <xdr:cNvSpPr>
            <a:spLocks/>
          </xdr:cNvSpPr>
        </xdr:nvSpPr>
        <xdr:spPr bwMode="auto">
          <a:xfrm>
            <a:off x="8865" y="9229"/>
            <a:ext cx="6" cy="4"/>
          </a:xfrm>
          <a:custGeom>
            <a:avLst/>
            <a:gdLst>
              <a:gd name="T0" fmla="*/ 17 w 17"/>
              <a:gd name="T1" fmla="*/ 12 h 12"/>
              <a:gd name="T2" fmla="*/ 8 w 17"/>
              <a:gd name="T3" fmla="*/ 6 h 12"/>
              <a:gd name="T4" fmla="*/ 0 w 17"/>
              <a:gd name="T5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7" h="12">
                <a:moveTo>
                  <a:pt x="17" y="12"/>
                </a:moveTo>
                <a:lnTo>
                  <a:pt x="8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75" name="Freeform 2751">
            <a:extLst>
              <a:ext uri="{FF2B5EF4-FFF2-40B4-BE49-F238E27FC236}">
                <a16:creationId xmlns:a16="http://schemas.microsoft.com/office/drawing/2014/main" id="{00000000-0008-0000-0000-0000BF0E0000}"/>
              </a:ext>
            </a:extLst>
          </xdr:cNvPr>
          <xdr:cNvSpPr>
            <a:spLocks/>
          </xdr:cNvSpPr>
        </xdr:nvSpPr>
        <xdr:spPr bwMode="auto">
          <a:xfrm>
            <a:off x="8709" y="9215"/>
            <a:ext cx="7" cy="8"/>
          </a:xfrm>
          <a:custGeom>
            <a:avLst/>
            <a:gdLst>
              <a:gd name="T0" fmla="*/ 19 w 19"/>
              <a:gd name="T1" fmla="*/ 25 h 25"/>
              <a:gd name="T2" fmla="*/ 11 w 19"/>
              <a:gd name="T3" fmla="*/ 20 h 25"/>
              <a:gd name="T4" fmla="*/ 6 w 19"/>
              <a:gd name="T5" fmla="*/ 15 h 25"/>
              <a:gd name="T6" fmla="*/ 3 w 19"/>
              <a:gd name="T7" fmla="*/ 9 h 25"/>
              <a:gd name="T8" fmla="*/ 0 w 19"/>
              <a:gd name="T9" fmla="*/ 3 h 25"/>
              <a:gd name="T10" fmla="*/ 0 w 19"/>
              <a:gd name="T11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9" h="25">
                <a:moveTo>
                  <a:pt x="19" y="25"/>
                </a:moveTo>
                <a:lnTo>
                  <a:pt x="11" y="20"/>
                </a:lnTo>
                <a:lnTo>
                  <a:pt x="6" y="15"/>
                </a:lnTo>
                <a:lnTo>
                  <a:pt x="3" y="9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76" name="Freeform 2752">
            <a:extLst>
              <a:ext uri="{FF2B5EF4-FFF2-40B4-BE49-F238E27FC236}">
                <a16:creationId xmlns:a16="http://schemas.microsoft.com/office/drawing/2014/main" id="{00000000-0008-0000-0000-0000C00E0000}"/>
              </a:ext>
            </a:extLst>
          </xdr:cNvPr>
          <xdr:cNvSpPr>
            <a:spLocks/>
          </xdr:cNvSpPr>
        </xdr:nvSpPr>
        <xdr:spPr bwMode="auto">
          <a:xfrm>
            <a:off x="8745" y="9206"/>
            <a:ext cx="5" cy="8"/>
          </a:xfrm>
          <a:custGeom>
            <a:avLst/>
            <a:gdLst>
              <a:gd name="T0" fmla="*/ 0 w 17"/>
              <a:gd name="T1" fmla="*/ 0 h 24"/>
              <a:gd name="T2" fmla="*/ 7 w 17"/>
              <a:gd name="T3" fmla="*/ 4 h 24"/>
              <a:gd name="T4" fmla="*/ 11 w 17"/>
              <a:gd name="T5" fmla="*/ 10 h 24"/>
              <a:gd name="T6" fmla="*/ 15 w 17"/>
              <a:gd name="T7" fmla="*/ 15 h 24"/>
              <a:gd name="T8" fmla="*/ 17 w 17"/>
              <a:gd name="T9" fmla="*/ 21 h 24"/>
              <a:gd name="T10" fmla="*/ 17 w 17"/>
              <a:gd name="T11" fmla="*/ 24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4">
                <a:moveTo>
                  <a:pt x="0" y="0"/>
                </a:moveTo>
                <a:lnTo>
                  <a:pt x="7" y="4"/>
                </a:lnTo>
                <a:lnTo>
                  <a:pt x="11" y="10"/>
                </a:lnTo>
                <a:lnTo>
                  <a:pt x="15" y="15"/>
                </a:lnTo>
                <a:lnTo>
                  <a:pt x="17" y="21"/>
                </a:lnTo>
                <a:lnTo>
                  <a:pt x="17" y="2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77" name="Line 2753">
            <a:extLst>
              <a:ext uri="{FF2B5EF4-FFF2-40B4-BE49-F238E27FC236}">
                <a16:creationId xmlns:a16="http://schemas.microsoft.com/office/drawing/2014/main" id="{00000000-0008-0000-0000-0000C10E0000}"/>
              </a:ext>
            </a:extLst>
          </xdr:cNvPr>
          <xdr:cNvSpPr>
            <a:spLocks noChangeShapeType="1"/>
          </xdr:cNvSpPr>
        </xdr:nvSpPr>
        <xdr:spPr bwMode="auto">
          <a:xfrm>
            <a:off x="8731" y="929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78" name="Freeform 2754">
            <a:extLst>
              <a:ext uri="{FF2B5EF4-FFF2-40B4-BE49-F238E27FC236}">
                <a16:creationId xmlns:a16="http://schemas.microsoft.com/office/drawing/2014/main" id="{00000000-0008-0000-0000-0000C20E0000}"/>
              </a:ext>
            </a:extLst>
          </xdr:cNvPr>
          <xdr:cNvSpPr>
            <a:spLocks/>
          </xdr:cNvSpPr>
        </xdr:nvSpPr>
        <xdr:spPr bwMode="auto">
          <a:xfrm>
            <a:off x="8764" y="9262"/>
            <a:ext cx="1" cy="6"/>
          </a:xfrm>
          <a:custGeom>
            <a:avLst/>
            <a:gdLst>
              <a:gd name="T0" fmla="*/ 0 w 4"/>
              <a:gd name="T1" fmla="*/ 0 h 18"/>
              <a:gd name="T2" fmla="*/ 1 w 4"/>
              <a:gd name="T3" fmla="*/ 4 h 18"/>
              <a:gd name="T4" fmla="*/ 4 w 4"/>
              <a:gd name="T5" fmla="*/ 18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18">
                <a:moveTo>
                  <a:pt x="0" y="0"/>
                </a:moveTo>
                <a:lnTo>
                  <a:pt x="1" y="4"/>
                </a:lnTo>
                <a:lnTo>
                  <a:pt x="4" y="1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79" name="Line 2755">
            <a:extLst>
              <a:ext uri="{FF2B5EF4-FFF2-40B4-BE49-F238E27FC236}">
                <a16:creationId xmlns:a16="http://schemas.microsoft.com/office/drawing/2014/main" id="{00000000-0008-0000-0000-0000C30E0000}"/>
              </a:ext>
            </a:extLst>
          </xdr:cNvPr>
          <xdr:cNvSpPr>
            <a:spLocks noChangeShapeType="1"/>
          </xdr:cNvSpPr>
        </xdr:nvSpPr>
        <xdr:spPr bwMode="auto">
          <a:xfrm>
            <a:off x="8232" y="8043"/>
            <a:ext cx="509" cy="109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80" name="Line 2756">
            <a:extLst>
              <a:ext uri="{FF2B5EF4-FFF2-40B4-BE49-F238E27FC236}">
                <a16:creationId xmlns:a16="http://schemas.microsoft.com/office/drawing/2014/main" id="{00000000-0008-0000-0000-0000C40E0000}"/>
              </a:ext>
            </a:extLst>
          </xdr:cNvPr>
          <xdr:cNvSpPr>
            <a:spLocks noChangeShapeType="1"/>
          </xdr:cNvSpPr>
        </xdr:nvSpPr>
        <xdr:spPr bwMode="auto">
          <a:xfrm>
            <a:off x="8259" y="8039"/>
            <a:ext cx="523" cy="11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81" name="Line 2757">
            <a:extLst>
              <a:ext uri="{FF2B5EF4-FFF2-40B4-BE49-F238E27FC236}">
                <a16:creationId xmlns:a16="http://schemas.microsoft.com/office/drawing/2014/main" id="{00000000-0008-0000-0000-0000C50E0000}"/>
              </a:ext>
            </a:extLst>
          </xdr:cNvPr>
          <xdr:cNvSpPr>
            <a:spLocks noChangeShapeType="1"/>
          </xdr:cNvSpPr>
        </xdr:nvSpPr>
        <xdr:spPr bwMode="auto">
          <a:xfrm>
            <a:off x="8764" y="9260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82" name="Line 2758">
            <a:extLst>
              <a:ext uri="{FF2B5EF4-FFF2-40B4-BE49-F238E27FC236}">
                <a16:creationId xmlns:a16="http://schemas.microsoft.com/office/drawing/2014/main" id="{00000000-0008-0000-0000-0000C60E0000}"/>
              </a:ext>
            </a:extLst>
          </xdr:cNvPr>
          <xdr:cNvSpPr>
            <a:spLocks noChangeShapeType="1"/>
          </xdr:cNvSpPr>
        </xdr:nvSpPr>
        <xdr:spPr bwMode="auto">
          <a:xfrm>
            <a:off x="8752" y="928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83" name="Line 2759">
            <a:extLst>
              <a:ext uri="{FF2B5EF4-FFF2-40B4-BE49-F238E27FC236}">
                <a16:creationId xmlns:a16="http://schemas.microsoft.com/office/drawing/2014/main" id="{00000000-0008-0000-0000-0000C7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735" y="929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84" name="Freeform 2760">
            <a:extLst>
              <a:ext uri="{FF2B5EF4-FFF2-40B4-BE49-F238E27FC236}">
                <a16:creationId xmlns:a16="http://schemas.microsoft.com/office/drawing/2014/main" id="{00000000-0008-0000-0000-0000C80E0000}"/>
              </a:ext>
            </a:extLst>
          </xdr:cNvPr>
          <xdr:cNvSpPr>
            <a:spLocks/>
          </xdr:cNvSpPr>
        </xdr:nvSpPr>
        <xdr:spPr bwMode="auto">
          <a:xfrm>
            <a:off x="8764" y="9262"/>
            <a:ext cx="1" cy="5"/>
          </a:xfrm>
          <a:custGeom>
            <a:avLst/>
            <a:gdLst>
              <a:gd name="T0" fmla="*/ 0 w 4"/>
              <a:gd name="T1" fmla="*/ 0 h 16"/>
              <a:gd name="T2" fmla="*/ 2 w 4"/>
              <a:gd name="T3" fmla="*/ 5 h 16"/>
              <a:gd name="T4" fmla="*/ 3 w 4"/>
              <a:gd name="T5" fmla="*/ 10 h 16"/>
              <a:gd name="T6" fmla="*/ 4 w 4"/>
              <a:gd name="T7" fmla="*/ 16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16">
                <a:moveTo>
                  <a:pt x="0" y="0"/>
                </a:moveTo>
                <a:lnTo>
                  <a:pt x="2" y="5"/>
                </a:lnTo>
                <a:lnTo>
                  <a:pt x="3" y="10"/>
                </a:lnTo>
                <a:lnTo>
                  <a:pt x="4" y="1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85" name="Freeform 2761">
            <a:extLst>
              <a:ext uri="{FF2B5EF4-FFF2-40B4-BE49-F238E27FC236}">
                <a16:creationId xmlns:a16="http://schemas.microsoft.com/office/drawing/2014/main" id="{00000000-0008-0000-0000-0000C90E0000}"/>
              </a:ext>
            </a:extLst>
          </xdr:cNvPr>
          <xdr:cNvSpPr>
            <a:spLocks/>
          </xdr:cNvSpPr>
        </xdr:nvSpPr>
        <xdr:spPr bwMode="auto">
          <a:xfrm>
            <a:off x="8898" y="9256"/>
            <a:ext cx="3" cy="5"/>
          </a:xfrm>
          <a:custGeom>
            <a:avLst/>
            <a:gdLst>
              <a:gd name="T0" fmla="*/ 8 w 8"/>
              <a:gd name="T1" fmla="*/ 17 h 17"/>
              <a:gd name="T2" fmla="*/ 7 w 8"/>
              <a:gd name="T3" fmla="*/ 14 h 17"/>
              <a:gd name="T4" fmla="*/ 7 w 8"/>
              <a:gd name="T5" fmla="*/ 11 h 17"/>
              <a:gd name="T6" fmla="*/ 5 w 8"/>
              <a:gd name="T7" fmla="*/ 7 h 17"/>
              <a:gd name="T8" fmla="*/ 3 w 8"/>
              <a:gd name="T9" fmla="*/ 4 h 17"/>
              <a:gd name="T10" fmla="*/ 0 w 8"/>
              <a:gd name="T11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8" h="17">
                <a:moveTo>
                  <a:pt x="8" y="17"/>
                </a:moveTo>
                <a:lnTo>
                  <a:pt x="7" y="14"/>
                </a:lnTo>
                <a:lnTo>
                  <a:pt x="7" y="11"/>
                </a:lnTo>
                <a:lnTo>
                  <a:pt x="5" y="7"/>
                </a:lnTo>
                <a:lnTo>
                  <a:pt x="3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86" name="Freeform 2762">
            <a:extLst>
              <a:ext uri="{FF2B5EF4-FFF2-40B4-BE49-F238E27FC236}">
                <a16:creationId xmlns:a16="http://schemas.microsoft.com/office/drawing/2014/main" id="{00000000-0008-0000-0000-0000CA0E0000}"/>
              </a:ext>
            </a:extLst>
          </xdr:cNvPr>
          <xdr:cNvSpPr>
            <a:spLocks/>
          </xdr:cNvSpPr>
        </xdr:nvSpPr>
        <xdr:spPr bwMode="auto">
          <a:xfrm>
            <a:off x="7171" y="8426"/>
            <a:ext cx="4" cy="2"/>
          </a:xfrm>
          <a:custGeom>
            <a:avLst/>
            <a:gdLst>
              <a:gd name="T0" fmla="*/ 0 w 12"/>
              <a:gd name="T1" fmla="*/ 0 h 4"/>
              <a:gd name="T2" fmla="*/ 5 w 12"/>
              <a:gd name="T3" fmla="*/ 3 h 4"/>
              <a:gd name="T4" fmla="*/ 12 w 12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2" h="4">
                <a:moveTo>
                  <a:pt x="0" y="0"/>
                </a:moveTo>
                <a:lnTo>
                  <a:pt x="5" y="3"/>
                </a:lnTo>
                <a:lnTo>
                  <a:pt x="12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87" name="Freeform 2763">
            <a:extLst>
              <a:ext uri="{FF2B5EF4-FFF2-40B4-BE49-F238E27FC236}">
                <a16:creationId xmlns:a16="http://schemas.microsoft.com/office/drawing/2014/main" id="{00000000-0008-0000-0000-0000CB0E0000}"/>
              </a:ext>
            </a:extLst>
          </xdr:cNvPr>
          <xdr:cNvSpPr>
            <a:spLocks/>
          </xdr:cNvSpPr>
        </xdr:nvSpPr>
        <xdr:spPr bwMode="auto">
          <a:xfrm>
            <a:off x="7134" y="8482"/>
            <a:ext cx="1" cy="1"/>
          </a:xfrm>
          <a:custGeom>
            <a:avLst/>
            <a:gdLst>
              <a:gd name="T0" fmla="*/ 3 w 3"/>
              <a:gd name="T1" fmla="*/ 2 h 2"/>
              <a:gd name="T2" fmla="*/ 3 w 3"/>
              <a:gd name="T3" fmla="*/ 0 h 2"/>
              <a:gd name="T4" fmla="*/ 1 w 3"/>
              <a:gd name="T5" fmla="*/ 0 h 2"/>
              <a:gd name="T6" fmla="*/ 0 w 3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2">
                <a:moveTo>
                  <a:pt x="3" y="2"/>
                </a:moveTo>
                <a:lnTo>
                  <a:pt x="3" y="0"/>
                </a:lnTo>
                <a:lnTo>
                  <a:pt x="1" y="0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88" name="Freeform 2764">
            <a:extLst>
              <a:ext uri="{FF2B5EF4-FFF2-40B4-BE49-F238E27FC236}">
                <a16:creationId xmlns:a16="http://schemas.microsoft.com/office/drawing/2014/main" id="{00000000-0008-0000-0000-0000CC0E0000}"/>
              </a:ext>
            </a:extLst>
          </xdr:cNvPr>
          <xdr:cNvSpPr>
            <a:spLocks/>
          </xdr:cNvSpPr>
        </xdr:nvSpPr>
        <xdr:spPr bwMode="auto">
          <a:xfrm>
            <a:off x="7167" y="8425"/>
            <a:ext cx="4" cy="1"/>
          </a:xfrm>
          <a:custGeom>
            <a:avLst/>
            <a:gdLst>
              <a:gd name="T0" fmla="*/ 0 w 13"/>
              <a:gd name="T1" fmla="*/ 0 h 4"/>
              <a:gd name="T2" fmla="*/ 5 w 13"/>
              <a:gd name="T3" fmla="*/ 1 h 4"/>
              <a:gd name="T4" fmla="*/ 13 w 13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0"/>
                </a:moveTo>
                <a:lnTo>
                  <a:pt x="5" y="1"/>
                </a:lnTo>
                <a:lnTo>
                  <a:pt x="13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89" name="Freeform 2765">
            <a:extLst>
              <a:ext uri="{FF2B5EF4-FFF2-40B4-BE49-F238E27FC236}">
                <a16:creationId xmlns:a16="http://schemas.microsoft.com/office/drawing/2014/main" id="{00000000-0008-0000-0000-0000CD0E0000}"/>
              </a:ext>
            </a:extLst>
          </xdr:cNvPr>
          <xdr:cNvSpPr>
            <a:spLocks/>
          </xdr:cNvSpPr>
        </xdr:nvSpPr>
        <xdr:spPr bwMode="auto">
          <a:xfrm>
            <a:off x="7270" y="8373"/>
            <a:ext cx="34" cy="11"/>
          </a:xfrm>
          <a:custGeom>
            <a:avLst/>
            <a:gdLst>
              <a:gd name="T0" fmla="*/ 104 w 104"/>
              <a:gd name="T1" fmla="*/ 10 h 34"/>
              <a:gd name="T2" fmla="*/ 96 w 104"/>
              <a:gd name="T3" fmla="*/ 5 h 34"/>
              <a:gd name="T4" fmla="*/ 87 w 104"/>
              <a:gd name="T5" fmla="*/ 3 h 34"/>
              <a:gd name="T6" fmla="*/ 77 w 104"/>
              <a:gd name="T7" fmla="*/ 0 h 34"/>
              <a:gd name="T8" fmla="*/ 67 w 104"/>
              <a:gd name="T9" fmla="*/ 0 h 34"/>
              <a:gd name="T10" fmla="*/ 56 w 104"/>
              <a:gd name="T11" fmla="*/ 0 h 34"/>
              <a:gd name="T12" fmla="*/ 46 w 104"/>
              <a:gd name="T13" fmla="*/ 0 h 34"/>
              <a:gd name="T14" fmla="*/ 36 w 104"/>
              <a:gd name="T15" fmla="*/ 3 h 34"/>
              <a:gd name="T16" fmla="*/ 26 w 104"/>
              <a:gd name="T17" fmla="*/ 5 h 34"/>
              <a:gd name="T18" fmla="*/ 17 w 104"/>
              <a:gd name="T19" fmla="*/ 10 h 34"/>
              <a:gd name="T20" fmla="*/ 11 w 104"/>
              <a:gd name="T21" fmla="*/ 14 h 34"/>
              <a:gd name="T22" fmla="*/ 6 w 104"/>
              <a:gd name="T23" fmla="*/ 20 h 34"/>
              <a:gd name="T24" fmla="*/ 1 w 104"/>
              <a:gd name="T25" fmla="*/ 25 h 34"/>
              <a:gd name="T26" fmla="*/ 0 w 104"/>
              <a:gd name="T27" fmla="*/ 31 h 34"/>
              <a:gd name="T28" fmla="*/ 0 w 104"/>
              <a:gd name="T29" fmla="*/ 34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4" h="34">
                <a:moveTo>
                  <a:pt x="104" y="10"/>
                </a:moveTo>
                <a:lnTo>
                  <a:pt x="96" y="5"/>
                </a:lnTo>
                <a:lnTo>
                  <a:pt x="87" y="3"/>
                </a:lnTo>
                <a:lnTo>
                  <a:pt x="77" y="0"/>
                </a:lnTo>
                <a:lnTo>
                  <a:pt x="67" y="0"/>
                </a:lnTo>
                <a:lnTo>
                  <a:pt x="56" y="0"/>
                </a:lnTo>
                <a:lnTo>
                  <a:pt x="46" y="0"/>
                </a:lnTo>
                <a:lnTo>
                  <a:pt x="36" y="3"/>
                </a:lnTo>
                <a:lnTo>
                  <a:pt x="26" y="5"/>
                </a:lnTo>
                <a:lnTo>
                  <a:pt x="17" y="10"/>
                </a:lnTo>
                <a:lnTo>
                  <a:pt x="11" y="14"/>
                </a:lnTo>
                <a:lnTo>
                  <a:pt x="6" y="20"/>
                </a:lnTo>
                <a:lnTo>
                  <a:pt x="1" y="25"/>
                </a:lnTo>
                <a:lnTo>
                  <a:pt x="0" y="31"/>
                </a:lnTo>
                <a:lnTo>
                  <a:pt x="0" y="3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90" name="Freeform 2766">
            <a:extLst>
              <a:ext uri="{FF2B5EF4-FFF2-40B4-BE49-F238E27FC236}">
                <a16:creationId xmlns:a16="http://schemas.microsoft.com/office/drawing/2014/main" id="{00000000-0008-0000-0000-0000CE0E0000}"/>
              </a:ext>
            </a:extLst>
          </xdr:cNvPr>
          <xdr:cNvSpPr>
            <a:spLocks/>
          </xdr:cNvSpPr>
        </xdr:nvSpPr>
        <xdr:spPr bwMode="auto">
          <a:xfrm>
            <a:off x="7274" y="8313"/>
            <a:ext cx="48" cy="10"/>
          </a:xfrm>
          <a:custGeom>
            <a:avLst/>
            <a:gdLst>
              <a:gd name="T0" fmla="*/ 0 w 143"/>
              <a:gd name="T1" fmla="*/ 0 h 30"/>
              <a:gd name="T2" fmla="*/ 16 w 143"/>
              <a:gd name="T3" fmla="*/ 7 h 30"/>
              <a:gd name="T4" fmla="*/ 31 w 143"/>
              <a:gd name="T5" fmla="*/ 14 h 30"/>
              <a:gd name="T6" fmla="*/ 47 w 143"/>
              <a:gd name="T7" fmla="*/ 20 h 30"/>
              <a:gd name="T8" fmla="*/ 66 w 143"/>
              <a:gd name="T9" fmla="*/ 24 h 30"/>
              <a:gd name="T10" fmla="*/ 84 w 143"/>
              <a:gd name="T11" fmla="*/ 27 h 30"/>
              <a:gd name="T12" fmla="*/ 104 w 143"/>
              <a:gd name="T13" fmla="*/ 29 h 30"/>
              <a:gd name="T14" fmla="*/ 123 w 143"/>
              <a:gd name="T15" fmla="*/ 30 h 30"/>
              <a:gd name="T16" fmla="*/ 143 w 143"/>
              <a:gd name="T17" fmla="*/ 29 h 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43" h="30">
                <a:moveTo>
                  <a:pt x="0" y="0"/>
                </a:moveTo>
                <a:lnTo>
                  <a:pt x="16" y="7"/>
                </a:lnTo>
                <a:lnTo>
                  <a:pt x="31" y="14"/>
                </a:lnTo>
                <a:lnTo>
                  <a:pt x="47" y="20"/>
                </a:lnTo>
                <a:lnTo>
                  <a:pt x="66" y="24"/>
                </a:lnTo>
                <a:lnTo>
                  <a:pt x="84" y="27"/>
                </a:lnTo>
                <a:lnTo>
                  <a:pt x="104" y="29"/>
                </a:lnTo>
                <a:lnTo>
                  <a:pt x="123" y="30"/>
                </a:lnTo>
                <a:lnTo>
                  <a:pt x="143" y="2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91" name="Line 2767">
            <a:extLst>
              <a:ext uri="{FF2B5EF4-FFF2-40B4-BE49-F238E27FC236}">
                <a16:creationId xmlns:a16="http://schemas.microsoft.com/office/drawing/2014/main" id="{00000000-0008-0000-0000-0000CF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62" y="9227"/>
            <a:ext cx="3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2" name="Line 2768">
            <a:extLst>
              <a:ext uri="{FF2B5EF4-FFF2-40B4-BE49-F238E27FC236}">
                <a16:creationId xmlns:a16="http://schemas.microsoft.com/office/drawing/2014/main" id="{00000000-0008-0000-0000-0000D0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59" y="9224"/>
            <a:ext cx="3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3" name="Line 2769">
            <a:extLst>
              <a:ext uri="{FF2B5EF4-FFF2-40B4-BE49-F238E27FC236}">
                <a16:creationId xmlns:a16="http://schemas.microsoft.com/office/drawing/2014/main" id="{00000000-0008-0000-0000-0000D10E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56" y="9220"/>
            <a:ext cx="3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4" name="Freeform 2770">
            <a:extLst>
              <a:ext uri="{FF2B5EF4-FFF2-40B4-BE49-F238E27FC236}">
                <a16:creationId xmlns:a16="http://schemas.microsoft.com/office/drawing/2014/main" id="{00000000-0008-0000-0000-0000D20E0000}"/>
              </a:ext>
            </a:extLst>
          </xdr:cNvPr>
          <xdr:cNvSpPr>
            <a:spLocks/>
          </xdr:cNvSpPr>
        </xdr:nvSpPr>
        <xdr:spPr bwMode="auto">
          <a:xfrm>
            <a:off x="8882" y="9240"/>
            <a:ext cx="16" cy="16"/>
          </a:xfrm>
          <a:custGeom>
            <a:avLst/>
            <a:gdLst>
              <a:gd name="T0" fmla="*/ 50 w 50"/>
              <a:gd name="T1" fmla="*/ 47 h 47"/>
              <a:gd name="T2" fmla="*/ 41 w 50"/>
              <a:gd name="T3" fmla="*/ 37 h 47"/>
              <a:gd name="T4" fmla="*/ 33 w 50"/>
              <a:gd name="T5" fmla="*/ 27 h 47"/>
              <a:gd name="T6" fmla="*/ 24 w 50"/>
              <a:gd name="T7" fmla="*/ 18 h 47"/>
              <a:gd name="T8" fmla="*/ 15 w 50"/>
              <a:gd name="T9" fmla="*/ 11 h 47"/>
              <a:gd name="T10" fmla="*/ 7 w 50"/>
              <a:gd name="T11" fmla="*/ 4 h 47"/>
              <a:gd name="T12" fmla="*/ 0 w 50"/>
              <a:gd name="T13" fmla="*/ 0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47">
                <a:moveTo>
                  <a:pt x="50" y="47"/>
                </a:moveTo>
                <a:lnTo>
                  <a:pt x="41" y="37"/>
                </a:lnTo>
                <a:lnTo>
                  <a:pt x="33" y="27"/>
                </a:lnTo>
                <a:lnTo>
                  <a:pt x="24" y="18"/>
                </a:lnTo>
                <a:lnTo>
                  <a:pt x="15" y="11"/>
                </a:lnTo>
                <a:lnTo>
                  <a:pt x="7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95" name="Freeform 2771">
            <a:extLst>
              <a:ext uri="{FF2B5EF4-FFF2-40B4-BE49-F238E27FC236}">
                <a16:creationId xmlns:a16="http://schemas.microsoft.com/office/drawing/2014/main" id="{00000000-0008-0000-0000-0000D30E0000}"/>
              </a:ext>
            </a:extLst>
          </xdr:cNvPr>
          <xdr:cNvSpPr>
            <a:spLocks/>
          </xdr:cNvSpPr>
        </xdr:nvSpPr>
        <xdr:spPr bwMode="auto">
          <a:xfrm>
            <a:off x="8839" y="9198"/>
            <a:ext cx="17" cy="22"/>
          </a:xfrm>
          <a:custGeom>
            <a:avLst/>
            <a:gdLst>
              <a:gd name="T0" fmla="*/ 50 w 50"/>
              <a:gd name="T1" fmla="*/ 68 h 68"/>
              <a:gd name="T2" fmla="*/ 40 w 50"/>
              <a:gd name="T3" fmla="*/ 57 h 68"/>
              <a:gd name="T4" fmla="*/ 31 w 50"/>
              <a:gd name="T5" fmla="*/ 44 h 68"/>
              <a:gd name="T6" fmla="*/ 21 w 50"/>
              <a:gd name="T7" fmla="*/ 30 h 68"/>
              <a:gd name="T8" fmla="*/ 10 w 50"/>
              <a:gd name="T9" fmla="*/ 16 h 68"/>
              <a:gd name="T10" fmla="*/ 0 w 50"/>
              <a:gd name="T11" fmla="*/ 0 h 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0" h="68">
                <a:moveTo>
                  <a:pt x="50" y="68"/>
                </a:moveTo>
                <a:lnTo>
                  <a:pt x="40" y="57"/>
                </a:lnTo>
                <a:lnTo>
                  <a:pt x="31" y="44"/>
                </a:lnTo>
                <a:lnTo>
                  <a:pt x="21" y="30"/>
                </a:lnTo>
                <a:lnTo>
                  <a:pt x="10" y="1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96" name="Line 2772">
            <a:extLst>
              <a:ext uri="{FF2B5EF4-FFF2-40B4-BE49-F238E27FC236}">
                <a16:creationId xmlns:a16="http://schemas.microsoft.com/office/drawing/2014/main" id="{00000000-0008-0000-0000-0000D40E0000}"/>
              </a:ext>
            </a:extLst>
          </xdr:cNvPr>
          <xdr:cNvSpPr>
            <a:spLocks noChangeShapeType="1"/>
          </xdr:cNvSpPr>
        </xdr:nvSpPr>
        <xdr:spPr bwMode="auto">
          <a:xfrm>
            <a:off x="8839" y="919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7" name="Line 2773">
            <a:extLst>
              <a:ext uri="{FF2B5EF4-FFF2-40B4-BE49-F238E27FC236}">
                <a16:creationId xmlns:a16="http://schemas.microsoft.com/office/drawing/2014/main" id="{00000000-0008-0000-0000-0000D50E0000}"/>
              </a:ext>
            </a:extLst>
          </xdr:cNvPr>
          <xdr:cNvSpPr>
            <a:spLocks noChangeShapeType="1"/>
          </xdr:cNvSpPr>
        </xdr:nvSpPr>
        <xdr:spPr bwMode="auto">
          <a:xfrm>
            <a:off x="8901" y="1159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798" name="Freeform 2774">
            <a:extLst>
              <a:ext uri="{FF2B5EF4-FFF2-40B4-BE49-F238E27FC236}">
                <a16:creationId xmlns:a16="http://schemas.microsoft.com/office/drawing/2014/main" id="{00000000-0008-0000-0000-0000D60E0000}"/>
              </a:ext>
            </a:extLst>
          </xdr:cNvPr>
          <xdr:cNvSpPr>
            <a:spLocks/>
          </xdr:cNvSpPr>
        </xdr:nvSpPr>
        <xdr:spPr bwMode="auto">
          <a:xfrm>
            <a:off x="8667" y="11807"/>
            <a:ext cx="1" cy="3"/>
          </a:xfrm>
          <a:custGeom>
            <a:avLst/>
            <a:gdLst>
              <a:gd name="T0" fmla="*/ 0 w 3"/>
              <a:gd name="T1" fmla="*/ 10 h 10"/>
              <a:gd name="T2" fmla="*/ 2 w 3"/>
              <a:gd name="T3" fmla="*/ 4 h 10"/>
              <a:gd name="T4" fmla="*/ 3 w 3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10"/>
                </a:moveTo>
                <a:lnTo>
                  <a:pt x="2" y="4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799" name="Freeform 2775">
            <a:extLst>
              <a:ext uri="{FF2B5EF4-FFF2-40B4-BE49-F238E27FC236}">
                <a16:creationId xmlns:a16="http://schemas.microsoft.com/office/drawing/2014/main" id="{00000000-0008-0000-0000-0000D70E0000}"/>
              </a:ext>
            </a:extLst>
          </xdr:cNvPr>
          <xdr:cNvSpPr>
            <a:spLocks/>
          </xdr:cNvSpPr>
        </xdr:nvSpPr>
        <xdr:spPr bwMode="auto">
          <a:xfrm>
            <a:off x="7184" y="8432"/>
            <a:ext cx="12" cy="1"/>
          </a:xfrm>
          <a:custGeom>
            <a:avLst/>
            <a:gdLst>
              <a:gd name="T0" fmla="*/ 0 w 36"/>
              <a:gd name="T1" fmla="*/ 0 h 3"/>
              <a:gd name="T2" fmla="*/ 9 w 36"/>
              <a:gd name="T3" fmla="*/ 2 h 3"/>
              <a:gd name="T4" fmla="*/ 17 w 36"/>
              <a:gd name="T5" fmla="*/ 3 h 3"/>
              <a:gd name="T6" fmla="*/ 27 w 36"/>
              <a:gd name="T7" fmla="*/ 3 h 3"/>
              <a:gd name="T8" fmla="*/ 36 w 36"/>
              <a:gd name="T9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6" h="3">
                <a:moveTo>
                  <a:pt x="0" y="0"/>
                </a:moveTo>
                <a:lnTo>
                  <a:pt x="9" y="2"/>
                </a:lnTo>
                <a:lnTo>
                  <a:pt x="17" y="3"/>
                </a:lnTo>
                <a:lnTo>
                  <a:pt x="27" y="3"/>
                </a:lnTo>
                <a:lnTo>
                  <a:pt x="36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0" name="Freeform 2776">
            <a:extLst>
              <a:ext uri="{FF2B5EF4-FFF2-40B4-BE49-F238E27FC236}">
                <a16:creationId xmlns:a16="http://schemas.microsoft.com/office/drawing/2014/main" id="{00000000-0008-0000-0000-0000D80E0000}"/>
              </a:ext>
            </a:extLst>
          </xdr:cNvPr>
          <xdr:cNvSpPr>
            <a:spLocks/>
          </xdr:cNvSpPr>
        </xdr:nvSpPr>
        <xdr:spPr bwMode="auto">
          <a:xfrm>
            <a:off x="7180" y="8431"/>
            <a:ext cx="4" cy="1"/>
          </a:xfrm>
          <a:custGeom>
            <a:avLst/>
            <a:gdLst>
              <a:gd name="T0" fmla="*/ 13 w 13"/>
              <a:gd name="T1" fmla="*/ 4 h 4"/>
              <a:gd name="T2" fmla="*/ 10 w 13"/>
              <a:gd name="T3" fmla="*/ 4 h 4"/>
              <a:gd name="T4" fmla="*/ 9 w 13"/>
              <a:gd name="T5" fmla="*/ 3 h 4"/>
              <a:gd name="T6" fmla="*/ 7 w 13"/>
              <a:gd name="T7" fmla="*/ 3 h 4"/>
              <a:gd name="T8" fmla="*/ 6 w 13"/>
              <a:gd name="T9" fmla="*/ 3 h 4"/>
              <a:gd name="T10" fmla="*/ 5 w 13"/>
              <a:gd name="T11" fmla="*/ 2 h 4"/>
              <a:gd name="T12" fmla="*/ 3 w 13"/>
              <a:gd name="T13" fmla="*/ 2 h 4"/>
              <a:gd name="T14" fmla="*/ 2 w 13"/>
              <a:gd name="T15" fmla="*/ 2 h 4"/>
              <a:gd name="T16" fmla="*/ 0 w 13"/>
              <a:gd name="T17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" h="4">
                <a:moveTo>
                  <a:pt x="13" y="4"/>
                </a:moveTo>
                <a:lnTo>
                  <a:pt x="10" y="4"/>
                </a:lnTo>
                <a:lnTo>
                  <a:pt x="9" y="3"/>
                </a:lnTo>
                <a:lnTo>
                  <a:pt x="7" y="3"/>
                </a:lnTo>
                <a:lnTo>
                  <a:pt x="6" y="3"/>
                </a:lnTo>
                <a:lnTo>
                  <a:pt x="5" y="2"/>
                </a:lnTo>
                <a:lnTo>
                  <a:pt x="3" y="2"/>
                </a:lnTo>
                <a:lnTo>
                  <a:pt x="2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1" name="Freeform 2777">
            <a:extLst>
              <a:ext uri="{FF2B5EF4-FFF2-40B4-BE49-F238E27FC236}">
                <a16:creationId xmlns:a16="http://schemas.microsoft.com/office/drawing/2014/main" id="{00000000-0008-0000-0000-0000D90E0000}"/>
              </a:ext>
            </a:extLst>
          </xdr:cNvPr>
          <xdr:cNvSpPr>
            <a:spLocks/>
          </xdr:cNvSpPr>
        </xdr:nvSpPr>
        <xdr:spPr bwMode="auto">
          <a:xfrm>
            <a:off x="7180" y="8426"/>
            <a:ext cx="47" cy="5"/>
          </a:xfrm>
          <a:custGeom>
            <a:avLst/>
            <a:gdLst>
              <a:gd name="T0" fmla="*/ 0 w 141"/>
              <a:gd name="T1" fmla="*/ 7 h 13"/>
              <a:gd name="T2" fmla="*/ 7 w 141"/>
              <a:gd name="T3" fmla="*/ 8 h 13"/>
              <a:gd name="T4" fmla="*/ 15 w 141"/>
              <a:gd name="T5" fmla="*/ 10 h 13"/>
              <a:gd name="T6" fmla="*/ 23 w 141"/>
              <a:gd name="T7" fmla="*/ 11 h 13"/>
              <a:gd name="T8" fmla="*/ 30 w 141"/>
              <a:gd name="T9" fmla="*/ 11 h 13"/>
              <a:gd name="T10" fmla="*/ 38 w 141"/>
              <a:gd name="T11" fmla="*/ 13 h 13"/>
              <a:gd name="T12" fmla="*/ 45 w 141"/>
              <a:gd name="T13" fmla="*/ 13 h 13"/>
              <a:gd name="T14" fmla="*/ 52 w 141"/>
              <a:gd name="T15" fmla="*/ 13 h 13"/>
              <a:gd name="T16" fmla="*/ 61 w 141"/>
              <a:gd name="T17" fmla="*/ 13 h 13"/>
              <a:gd name="T18" fmla="*/ 68 w 141"/>
              <a:gd name="T19" fmla="*/ 13 h 13"/>
              <a:gd name="T20" fmla="*/ 75 w 141"/>
              <a:gd name="T21" fmla="*/ 13 h 13"/>
              <a:gd name="T22" fmla="*/ 84 w 141"/>
              <a:gd name="T23" fmla="*/ 11 h 13"/>
              <a:gd name="T24" fmla="*/ 91 w 141"/>
              <a:gd name="T25" fmla="*/ 11 h 13"/>
              <a:gd name="T26" fmla="*/ 98 w 141"/>
              <a:gd name="T27" fmla="*/ 10 h 13"/>
              <a:gd name="T28" fmla="*/ 105 w 141"/>
              <a:gd name="T29" fmla="*/ 8 h 13"/>
              <a:gd name="T30" fmla="*/ 114 w 141"/>
              <a:gd name="T31" fmla="*/ 7 h 13"/>
              <a:gd name="T32" fmla="*/ 121 w 141"/>
              <a:gd name="T33" fmla="*/ 6 h 13"/>
              <a:gd name="T34" fmla="*/ 128 w 141"/>
              <a:gd name="T35" fmla="*/ 4 h 13"/>
              <a:gd name="T36" fmla="*/ 134 w 141"/>
              <a:gd name="T37" fmla="*/ 3 h 13"/>
              <a:gd name="T38" fmla="*/ 141 w 141"/>
              <a:gd name="T39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41" h="13">
                <a:moveTo>
                  <a:pt x="0" y="7"/>
                </a:moveTo>
                <a:lnTo>
                  <a:pt x="7" y="8"/>
                </a:lnTo>
                <a:lnTo>
                  <a:pt x="15" y="10"/>
                </a:lnTo>
                <a:lnTo>
                  <a:pt x="23" y="11"/>
                </a:lnTo>
                <a:lnTo>
                  <a:pt x="30" y="11"/>
                </a:lnTo>
                <a:lnTo>
                  <a:pt x="38" y="13"/>
                </a:lnTo>
                <a:lnTo>
                  <a:pt x="45" y="13"/>
                </a:lnTo>
                <a:lnTo>
                  <a:pt x="52" y="13"/>
                </a:lnTo>
                <a:lnTo>
                  <a:pt x="61" y="13"/>
                </a:lnTo>
                <a:lnTo>
                  <a:pt x="68" y="13"/>
                </a:lnTo>
                <a:lnTo>
                  <a:pt x="75" y="13"/>
                </a:lnTo>
                <a:lnTo>
                  <a:pt x="84" y="11"/>
                </a:lnTo>
                <a:lnTo>
                  <a:pt x="91" y="11"/>
                </a:lnTo>
                <a:lnTo>
                  <a:pt x="98" y="10"/>
                </a:lnTo>
                <a:lnTo>
                  <a:pt x="105" y="8"/>
                </a:lnTo>
                <a:lnTo>
                  <a:pt x="114" y="7"/>
                </a:lnTo>
                <a:lnTo>
                  <a:pt x="121" y="6"/>
                </a:lnTo>
                <a:lnTo>
                  <a:pt x="128" y="4"/>
                </a:lnTo>
                <a:lnTo>
                  <a:pt x="134" y="3"/>
                </a:lnTo>
                <a:lnTo>
                  <a:pt x="14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2" name="Freeform 2778">
            <a:extLst>
              <a:ext uri="{FF2B5EF4-FFF2-40B4-BE49-F238E27FC236}">
                <a16:creationId xmlns:a16="http://schemas.microsoft.com/office/drawing/2014/main" id="{00000000-0008-0000-0000-0000DA0E0000}"/>
              </a:ext>
            </a:extLst>
          </xdr:cNvPr>
          <xdr:cNvSpPr>
            <a:spLocks/>
          </xdr:cNvSpPr>
        </xdr:nvSpPr>
        <xdr:spPr bwMode="auto">
          <a:xfrm>
            <a:off x="7175" y="8428"/>
            <a:ext cx="5" cy="1"/>
          </a:xfrm>
          <a:custGeom>
            <a:avLst/>
            <a:gdLst>
              <a:gd name="T0" fmla="*/ 0 w 15"/>
              <a:gd name="T1" fmla="*/ 0 h 3"/>
              <a:gd name="T2" fmla="*/ 8 w 15"/>
              <a:gd name="T3" fmla="*/ 2 h 3"/>
              <a:gd name="T4" fmla="*/ 15 w 15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5" h="3">
                <a:moveTo>
                  <a:pt x="0" y="0"/>
                </a:moveTo>
                <a:lnTo>
                  <a:pt x="8" y="2"/>
                </a:lnTo>
                <a:lnTo>
                  <a:pt x="15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3" name="Freeform 2779">
            <a:extLst>
              <a:ext uri="{FF2B5EF4-FFF2-40B4-BE49-F238E27FC236}">
                <a16:creationId xmlns:a16="http://schemas.microsoft.com/office/drawing/2014/main" id="{00000000-0008-0000-0000-0000DB0E0000}"/>
              </a:ext>
            </a:extLst>
          </xdr:cNvPr>
          <xdr:cNvSpPr>
            <a:spLocks/>
          </xdr:cNvSpPr>
        </xdr:nvSpPr>
        <xdr:spPr bwMode="auto">
          <a:xfrm>
            <a:off x="7322" y="8322"/>
            <a:ext cx="1" cy="1"/>
          </a:xfrm>
          <a:custGeom>
            <a:avLst/>
            <a:gdLst>
              <a:gd name="T0" fmla="*/ 2 w 2"/>
              <a:gd name="T1" fmla="*/ 1 w 2"/>
              <a:gd name="T2" fmla="*/ 0 w 2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2">
                <a:moveTo>
                  <a:pt x="2" y="0"/>
                </a:move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4" name="Freeform 2780">
            <a:extLst>
              <a:ext uri="{FF2B5EF4-FFF2-40B4-BE49-F238E27FC236}">
                <a16:creationId xmlns:a16="http://schemas.microsoft.com/office/drawing/2014/main" id="{00000000-0008-0000-0000-0000DC0E0000}"/>
              </a:ext>
            </a:extLst>
          </xdr:cNvPr>
          <xdr:cNvSpPr>
            <a:spLocks/>
          </xdr:cNvSpPr>
        </xdr:nvSpPr>
        <xdr:spPr bwMode="auto">
          <a:xfrm>
            <a:off x="7106" y="8489"/>
            <a:ext cx="18" cy="7"/>
          </a:xfrm>
          <a:custGeom>
            <a:avLst/>
            <a:gdLst>
              <a:gd name="T0" fmla="*/ 0 w 54"/>
              <a:gd name="T1" fmla="*/ 19 h 19"/>
              <a:gd name="T2" fmla="*/ 17 w 54"/>
              <a:gd name="T3" fmla="*/ 15 h 19"/>
              <a:gd name="T4" fmla="*/ 37 w 54"/>
              <a:gd name="T5" fmla="*/ 8 h 19"/>
              <a:gd name="T6" fmla="*/ 54 w 54"/>
              <a:gd name="T7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4" h="19">
                <a:moveTo>
                  <a:pt x="0" y="19"/>
                </a:moveTo>
                <a:lnTo>
                  <a:pt x="17" y="15"/>
                </a:lnTo>
                <a:lnTo>
                  <a:pt x="37" y="8"/>
                </a:lnTo>
                <a:lnTo>
                  <a:pt x="5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5" name="Freeform 2781">
            <a:extLst>
              <a:ext uri="{FF2B5EF4-FFF2-40B4-BE49-F238E27FC236}">
                <a16:creationId xmlns:a16="http://schemas.microsoft.com/office/drawing/2014/main" id="{00000000-0008-0000-0000-0000DD0E0000}"/>
              </a:ext>
            </a:extLst>
          </xdr:cNvPr>
          <xdr:cNvSpPr>
            <a:spLocks/>
          </xdr:cNvSpPr>
        </xdr:nvSpPr>
        <xdr:spPr bwMode="auto">
          <a:xfrm>
            <a:off x="7104" y="8492"/>
            <a:ext cx="9" cy="3"/>
          </a:xfrm>
          <a:custGeom>
            <a:avLst/>
            <a:gdLst>
              <a:gd name="T0" fmla="*/ 0 w 27"/>
              <a:gd name="T1" fmla="*/ 7 h 7"/>
              <a:gd name="T2" fmla="*/ 6 w 27"/>
              <a:gd name="T3" fmla="*/ 6 h 7"/>
              <a:gd name="T4" fmla="*/ 13 w 27"/>
              <a:gd name="T5" fmla="*/ 4 h 7"/>
              <a:gd name="T6" fmla="*/ 20 w 27"/>
              <a:gd name="T7" fmla="*/ 1 h 7"/>
              <a:gd name="T8" fmla="*/ 27 w 27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7" h="7">
                <a:moveTo>
                  <a:pt x="0" y="7"/>
                </a:moveTo>
                <a:lnTo>
                  <a:pt x="6" y="6"/>
                </a:lnTo>
                <a:lnTo>
                  <a:pt x="13" y="4"/>
                </a:lnTo>
                <a:lnTo>
                  <a:pt x="20" y="1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6" name="Freeform 2782">
            <a:extLst>
              <a:ext uri="{FF2B5EF4-FFF2-40B4-BE49-F238E27FC236}">
                <a16:creationId xmlns:a16="http://schemas.microsoft.com/office/drawing/2014/main" id="{00000000-0008-0000-0000-0000DE0E0000}"/>
              </a:ext>
            </a:extLst>
          </xdr:cNvPr>
          <xdr:cNvSpPr>
            <a:spLocks/>
          </xdr:cNvSpPr>
        </xdr:nvSpPr>
        <xdr:spPr bwMode="auto">
          <a:xfrm>
            <a:off x="7202" y="8427"/>
            <a:ext cx="28" cy="5"/>
          </a:xfrm>
          <a:custGeom>
            <a:avLst/>
            <a:gdLst>
              <a:gd name="T0" fmla="*/ 0 w 83"/>
              <a:gd name="T1" fmla="*/ 15 h 15"/>
              <a:gd name="T2" fmla="*/ 23 w 83"/>
              <a:gd name="T3" fmla="*/ 13 h 15"/>
              <a:gd name="T4" fmla="*/ 45 w 83"/>
              <a:gd name="T5" fmla="*/ 10 h 15"/>
              <a:gd name="T6" fmla="*/ 65 w 83"/>
              <a:gd name="T7" fmla="*/ 6 h 15"/>
              <a:gd name="T8" fmla="*/ 83 w 83"/>
              <a:gd name="T9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3" h="15">
                <a:moveTo>
                  <a:pt x="0" y="15"/>
                </a:moveTo>
                <a:lnTo>
                  <a:pt x="23" y="13"/>
                </a:lnTo>
                <a:lnTo>
                  <a:pt x="45" y="10"/>
                </a:lnTo>
                <a:lnTo>
                  <a:pt x="65" y="6"/>
                </a:lnTo>
                <a:lnTo>
                  <a:pt x="8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7" name="Freeform 2783">
            <a:extLst>
              <a:ext uri="{FF2B5EF4-FFF2-40B4-BE49-F238E27FC236}">
                <a16:creationId xmlns:a16="http://schemas.microsoft.com/office/drawing/2014/main" id="{00000000-0008-0000-0000-0000DF0E0000}"/>
              </a:ext>
            </a:extLst>
          </xdr:cNvPr>
          <xdr:cNvSpPr>
            <a:spLocks/>
          </xdr:cNvSpPr>
        </xdr:nvSpPr>
        <xdr:spPr bwMode="auto">
          <a:xfrm>
            <a:off x="7287" y="8395"/>
            <a:ext cx="6" cy="1"/>
          </a:xfrm>
          <a:custGeom>
            <a:avLst/>
            <a:gdLst>
              <a:gd name="T0" fmla="*/ 17 w 17"/>
              <a:gd name="T1" fmla="*/ 2 h 2"/>
              <a:gd name="T2" fmla="*/ 8 w 17"/>
              <a:gd name="T3" fmla="*/ 0 h 2"/>
              <a:gd name="T4" fmla="*/ 0 w 17"/>
              <a:gd name="T5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7" h="2">
                <a:moveTo>
                  <a:pt x="17" y="2"/>
                </a:moveTo>
                <a:lnTo>
                  <a:pt x="8" y="0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08" name="Line 2784">
            <a:extLst>
              <a:ext uri="{FF2B5EF4-FFF2-40B4-BE49-F238E27FC236}">
                <a16:creationId xmlns:a16="http://schemas.microsoft.com/office/drawing/2014/main" id="{00000000-0008-0000-0000-0000E0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6" y="11680"/>
            <a:ext cx="9" cy="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09" name="Line 2785">
            <a:extLst>
              <a:ext uri="{FF2B5EF4-FFF2-40B4-BE49-F238E27FC236}">
                <a16:creationId xmlns:a16="http://schemas.microsoft.com/office/drawing/2014/main" id="{00000000-0008-0000-0000-0000E1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1" y="11683"/>
            <a:ext cx="14" cy="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10" name="Freeform 2786">
            <a:extLst>
              <a:ext uri="{FF2B5EF4-FFF2-40B4-BE49-F238E27FC236}">
                <a16:creationId xmlns:a16="http://schemas.microsoft.com/office/drawing/2014/main" id="{00000000-0008-0000-0000-0000E20E0000}"/>
              </a:ext>
            </a:extLst>
          </xdr:cNvPr>
          <xdr:cNvSpPr>
            <a:spLocks/>
          </xdr:cNvSpPr>
        </xdr:nvSpPr>
        <xdr:spPr bwMode="auto">
          <a:xfrm>
            <a:off x="7253" y="8305"/>
            <a:ext cx="2" cy="1"/>
          </a:xfrm>
          <a:custGeom>
            <a:avLst/>
            <a:gdLst>
              <a:gd name="T0" fmla="*/ 0 w 8"/>
              <a:gd name="T1" fmla="*/ 4 w 8"/>
              <a:gd name="T2" fmla="*/ 8 w 8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8">
                <a:moveTo>
                  <a:pt x="0" y="0"/>
                </a:moveTo>
                <a:lnTo>
                  <a:pt x="4" y="0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1" name="Freeform 2787">
            <a:extLst>
              <a:ext uri="{FF2B5EF4-FFF2-40B4-BE49-F238E27FC236}">
                <a16:creationId xmlns:a16="http://schemas.microsoft.com/office/drawing/2014/main" id="{00000000-0008-0000-0000-0000E30E0000}"/>
              </a:ext>
            </a:extLst>
          </xdr:cNvPr>
          <xdr:cNvSpPr>
            <a:spLocks/>
          </xdr:cNvSpPr>
        </xdr:nvSpPr>
        <xdr:spPr bwMode="auto">
          <a:xfrm>
            <a:off x="7196" y="8433"/>
            <a:ext cx="1" cy="1"/>
          </a:xfrm>
          <a:custGeom>
            <a:avLst/>
            <a:gdLst>
              <a:gd name="T0" fmla="*/ 4 w 4"/>
              <a:gd name="T1" fmla="*/ 3 w 4"/>
              <a:gd name="T2" fmla="*/ 1 w 4"/>
              <a:gd name="T3" fmla="*/ 0 w 4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</a:cxnLst>
            <a:rect l="0" t="0" r="r" b="b"/>
            <a:pathLst>
              <a:path w="4">
                <a:moveTo>
                  <a:pt x="4" y="0"/>
                </a:moveTo>
                <a:lnTo>
                  <a:pt x="3" y="0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2" name="Freeform 2788">
            <a:extLst>
              <a:ext uri="{FF2B5EF4-FFF2-40B4-BE49-F238E27FC236}">
                <a16:creationId xmlns:a16="http://schemas.microsoft.com/office/drawing/2014/main" id="{00000000-0008-0000-0000-0000E40E0000}"/>
              </a:ext>
            </a:extLst>
          </xdr:cNvPr>
          <xdr:cNvSpPr>
            <a:spLocks/>
          </xdr:cNvSpPr>
        </xdr:nvSpPr>
        <xdr:spPr bwMode="auto">
          <a:xfrm>
            <a:off x="7200" y="8432"/>
            <a:ext cx="2" cy="1"/>
          </a:xfrm>
          <a:custGeom>
            <a:avLst/>
            <a:gdLst>
              <a:gd name="T0" fmla="*/ 7 w 7"/>
              <a:gd name="T1" fmla="*/ 0 h 2"/>
              <a:gd name="T2" fmla="*/ 6 w 7"/>
              <a:gd name="T3" fmla="*/ 1 h 2"/>
              <a:gd name="T4" fmla="*/ 4 w 7"/>
              <a:gd name="T5" fmla="*/ 1 h 2"/>
              <a:gd name="T6" fmla="*/ 3 w 7"/>
              <a:gd name="T7" fmla="*/ 1 h 2"/>
              <a:gd name="T8" fmla="*/ 2 w 7"/>
              <a:gd name="T9" fmla="*/ 1 h 2"/>
              <a:gd name="T10" fmla="*/ 0 w 7"/>
              <a:gd name="T11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2">
                <a:moveTo>
                  <a:pt x="7" y="0"/>
                </a:moveTo>
                <a:lnTo>
                  <a:pt x="6" y="1"/>
                </a:lnTo>
                <a:lnTo>
                  <a:pt x="4" y="1"/>
                </a:lnTo>
                <a:lnTo>
                  <a:pt x="3" y="1"/>
                </a:lnTo>
                <a:lnTo>
                  <a:pt x="2" y="1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3" name="Freeform 2789">
            <a:extLst>
              <a:ext uri="{FF2B5EF4-FFF2-40B4-BE49-F238E27FC236}">
                <a16:creationId xmlns:a16="http://schemas.microsoft.com/office/drawing/2014/main" id="{00000000-0008-0000-0000-0000E50E0000}"/>
              </a:ext>
            </a:extLst>
          </xdr:cNvPr>
          <xdr:cNvSpPr>
            <a:spLocks/>
          </xdr:cNvSpPr>
        </xdr:nvSpPr>
        <xdr:spPr bwMode="auto">
          <a:xfrm>
            <a:off x="7255" y="8305"/>
            <a:ext cx="8" cy="2"/>
          </a:xfrm>
          <a:custGeom>
            <a:avLst/>
            <a:gdLst>
              <a:gd name="T0" fmla="*/ 0 w 23"/>
              <a:gd name="T1" fmla="*/ 0 h 5"/>
              <a:gd name="T2" fmla="*/ 4 w 23"/>
              <a:gd name="T3" fmla="*/ 0 h 5"/>
              <a:gd name="T4" fmla="*/ 9 w 23"/>
              <a:gd name="T5" fmla="*/ 0 h 5"/>
              <a:gd name="T6" fmla="*/ 13 w 23"/>
              <a:gd name="T7" fmla="*/ 0 h 5"/>
              <a:gd name="T8" fmla="*/ 17 w 23"/>
              <a:gd name="T9" fmla="*/ 2 h 5"/>
              <a:gd name="T10" fmla="*/ 20 w 23"/>
              <a:gd name="T11" fmla="*/ 3 h 5"/>
              <a:gd name="T12" fmla="*/ 23 w 23"/>
              <a:gd name="T13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3" h="5">
                <a:moveTo>
                  <a:pt x="0" y="0"/>
                </a:moveTo>
                <a:lnTo>
                  <a:pt x="4" y="0"/>
                </a:lnTo>
                <a:lnTo>
                  <a:pt x="9" y="0"/>
                </a:lnTo>
                <a:lnTo>
                  <a:pt x="13" y="0"/>
                </a:lnTo>
                <a:lnTo>
                  <a:pt x="17" y="2"/>
                </a:lnTo>
                <a:lnTo>
                  <a:pt x="20" y="3"/>
                </a:lnTo>
                <a:lnTo>
                  <a:pt x="23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4" name="Line 2790">
            <a:extLst>
              <a:ext uri="{FF2B5EF4-FFF2-40B4-BE49-F238E27FC236}">
                <a16:creationId xmlns:a16="http://schemas.microsoft.com/office/drawing/2014/main" id="{00000000-0008-0000-0000-0000E6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900" y="1159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15" name="Freeform 2791">
            <a:extLst>
              <a:ext uri="{FF2B5EF4-FFF2-40B4-BE49-F238E27FC236}">
                <a16:creationId xmlns:a16="http://schemas.microsoft.com/office/drawing/2014/main" id="{00000000-0008-0000-0000-0000E70E0000}"/>
              </a:ext>
            </a:extLst>
          </xdr:cNvPr>
          <xdr:cNvSpPr>
            <a:spLocks/>
          </xdr:cNvSpPr>
        </xdr:nvSpPr>
        <xdr:spPr bwMode="auto">
          <a:xfrm>
            <a:off x="8898" y="11605"/>
            <a:ext cx="3" cy="6"/>
          </a:xfrm>
          <a:custGeom>
            <a:avLst/>
            <a:gdLst>
              <a:gd name="T0" fmla="*/ 0 w 8"/>
              <a:gd name="T1" fmla="*/ 17 h 17"/>
              <a:gd name="T2" fmla="*/ 3 w 8"/>
              <a:gd name="T3" fmla="*/ 13 h 17"/>
              <a:gd name="T4" fmla="*/ 5 w 8"/>
              <a:gd name="T5" fmla="*/ 8 h 17"/>
              <a:gd name="T6" fmla="*/ 7 w 8"/>
              <a:gd name="T7" fmla="*/ 4 h 17"/>
              <a:gd name="T8" fmla="*/ 8 w 8"/>
              <a:gd name="T9" fmla="*/ 1 h 17"/>
              <a:gd name="T10" fmla="*/ 8 w 8"/>
              <a:gd name="T11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8" h="17">
                <a:moveTo>
                  <a:pt x="0" y="17"/>
                </a:moveTo>
                <a:lnTo>
                  <a:pt x="3" y="13"/>
                </a:lnTo>
                <a:lnTo>
                  <a:pt x="5" y="8"/>
                </a:lnTo>
                <a:lnTo>
                  <a:pt x="7" y="4"/>
                </a:lnTo>
                <a:lnTo>
                  <a:pt x="8" y="1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6" name="Freeform 2792">
            <a:extLst>
              <a:ext uri="{FF2B5EF4-FFF2-40B4-BE49-F238E27FC236}">
                <a16:creationId xmlns:a16="http://schemas.microsoft.com/office/drawing/2014/main" id="{00000000-0008-0000-0000-0000E80E0000}"/>
              </a:ext>
            </a:extLst>
          </xdr:cNvPr>
          <xdr:cNvSpPr>
            <a:spLocks/>
          </xdr:cNvSpPr>
        </xdr:nvSpPr>
        <xdr:spPr bwMode="auto">
          <a:xfrm>
            <a:off x="8802" y="11650"/>
            <a:ext cx="1" cy="1"/>
          </a:xfrm>
          <a:custGeom>
            <a:avLst/>
            <a:gdLst>
              <a:gd name="T0" fmla="*/ 3 w 3"/>
              <a:gd name="T1" fmla="*/ 0 h 4"/>
              <a:gd name="T2" fmla="*/ 2 w 3"/>
              <a:gd name="T3" fmla="*/ 2 h 4"/>
              <a:gd name="T4" fmla="*/ 2 w 3"/>
              <a:gd name="T5" fmla="*/ 3 h 4"/>
              <a:gd name="T6" fmla="*/ 0 w 3"/>
              <a:gd name="T7" fmla="*/ 3 h 4"/>
              <a:gd name="T8" fmla="*/ 0 w 3"/>
              <a:gd name="T9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4">
                <a:moveTo>
                  <a:pt x="3" y="0"/>
                </a:moveTo>
                <a:lnTo>
                  <a:pt x="2" y="2"/>
                </a:lnTo>
                <a:lnTo>
                  <a:pt x="2" y="3"/>
                </a:lnTo>
                <a:lnTo>
                  <a:pt x="0" y="3"/>
                </a:lnTo>
                <a:lnTo>
                  <a:pt x="0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7" name="Freeform 2793">
            <a:extLst>
              <a:ext uri="{FF2B5EF4-FFF2-40B4-BE49-F238E27FC236}">
                <a16:creationId xmlns:a16="http://schemas.microsoft.com/office/drawing/2014/main" id="{00000000-0008-0000-0000-0000E90E0000}"/>
              </a:ext>
            </a:extLst>
          </xdr:cNvPr>
          <xdr:cNvSpPr>
            <a:spLocks/>
          </xdr:cNvSpPr>
        </xdr:nvSpPr>
        <xdr:spPr bwMode="auto">
          <a:xfrm>
            <a:off x="8870" y="11611"/>
            <a:ext cx="1" cy="2"/>
          </a:xfrm>
          <a:custGeom>
            <a:avLst/>
            <a:gdLst>
              <a:gd name="T0" fmla="*/ 3 w 3"/>
              <a:gd name="T1" fmla="*/ 0 h 5"/>
              <a:gd name="T2" fmla="*/ 1 w 3"/>
              <a:gd name="T3" fmla="*/ 2 h 5"/>
              <a:gd name="T4" fmla="*/ 0 w 3"/>
              <a:gd name="T5" fmla="*/ 3 h 5"/>
              <a:gd name="T6" fmla="*/ 0 w 3"/>
              <a:gd name="T7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5">
                <a:moveTo>
                  <a:pt x="3" y="0"/>
                </a:moveTo>
                <a:lnTo>
                  <a:pt x="1" y="2"/>
                </a:lnTo>
                <a:lnTo>
                  <a:pt x="0" y="3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8" name="Freeform 2794">
            <a:extLst>
              <a:ext uri="{FF2B5EF4-FFF2-40B4-BE49-F238E27FC236}">
                <a16:creationId xmlns:a16="http://schemas.microsoft.com/office/drawing/2014/main" id="{00000000-0008-0000-0000-0000EA0E0000}"/>
              </a:ext>
            </a:extLst>
          </xdr:cNvPr>
          <xdr:cNvSpPr>
            <a:spLocks/>
          </xdr:cNvSpPr>
        </xdr:nvSpPr>
        <xdr:spPr bwMode="auto">
          <a:xfrm>
            <a:off x="8802" y="11652"/>
            <a:ext cx="1" cy="1"/>
          </a:xfrm>
          <a:custGeom>
            <a:avLst/>
            <a:gdLst>
              <a:gd name="T0" fmla="*/ 0 w 1"/>
              <a:gd name="T1" fmla="*/ 3 h 3"/>
              <a:gd name="T2" fmla="*/ 1 w 1"/>
              <a:gd name="T3" fmla="*/ 1 h 3"/>
              <a:gd name="T4" fmla="*/ 1 w 1"/>
              <a:gd name="T5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3">
                <a:moveTo>
                  <a:pt x="0" y="3"/>
                </a:moveTo>
                <a:lnTo>
                  <a:pt x="1" y="1"/>
                </a:lnTo>
                <a:lnTo>
                  <a:pt x="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19" name="Line 2795">
            <a:extLst>
              <a:ext uri="{FF2B5EF4-FFF2-40B4-BE49-F238E27FC236}">
                <a16:creationId xmlns:a16="http://schemas.microsoft.com/office/drawing/2014/main" id="{00000000-0008-0000-0000-0000EB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65" y="11689"/>
            <a:ext cx="5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0" name="Line 2796">
            <a:extLst>
              <a:ext uri="{FF2B5EF4-FFF2-40B4-BE49-F238E27FC236}">
                <a16:creationId xmlns:a16="http://schemas.microsoft.com/office/drawing/2014/main" id="{00000000-0008-0000-0000-0000EC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71" y="11608"/>
            <a:ext cx="4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1" name="Line 2797">
            <a:extLst>
              <a:ext uri="{FF2B5EF4-FFF2-40B4-BE49-F238E27FC236}">
                <a16:creationId xmlns:a16="http://schemas.microsoft.com/office/drawing/2014/main" id="{00000000-0008-0000-0000-0000ED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03" y="11647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2" name="Line 2798">
            <a:extLst>
              <a:ext uri="{FF2B5EF4-FFF2-40B4-BE49-F238E27FC236}">
                <a16:creationId xmlns:a16="http://schemas.microsoft.com/office/drawing/2014/main" id="{00000000-0008-0000-0000-0000EE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80" y="116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3" name="Line 2799">
            <a:extLst>
              <a:ext uri="{FF2B5EF4-FFF2-40B4-BE49-F238E27FC236}">
                <a16:creationId xmlns:a16="http://schemas.microsoft.com/office/drawing/2014/main" id="{00000000-0008-0000-0000-0000EF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75" y="1160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4" name="Freeform 2800">
            <a:extLst>
              <a:ext uri="{FF2B5EF4-FFF2-40B4-BE49-F238E27FC236}">
                <a16:creationId xmlns:a16="http://schemas.microsoft.com/office/drawing/2014/main" id="{00000000-0008-0000-0000-0000F00E0000}"/>
              </a:ext>
            </a:extLst>
          </xdr:cNvPr>
          <xdr:cNvSpPr>
            <a:spLocks/>
          </xdr:cNvSpPr>
        </xdr:nvSpPr>
        <xdr:spPr bwMode="auto">
          <a:xfrm>
            <a:off x="7250" y="8305"/>
            <a:ext cx="3" cy="1"/>
          </a:xfrm>
          <a:custGeom>
            <a:avLst/>
            <a:gdLst>
              <a:gd name="T0" fmla="*/ 8 w 8"/>
              <a:gd name="T1" fmla="*/ 0 h 3"/>
              <a:gd name="T2" fmla="*/ 6 w 8"/>
              <a:gd name="T3" fmla="*/ 2 h 3"/>
              <a:gd name="T4" fmla="*/ 5 w 8"/>
              <a:gd name="T5" fmla="*/ 2 h 3"/>
              <a:gd name="T6" fmla="*/ 3 w 8"/>
              <a:gd name="T7" fmla="*/ 3 h 3"/>
              <a:gd name="T8" fmla="*/ 0 w 8"/>
              <a:gd name="T9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" h="3">
                <a:moveTo>
                  <a:pt x="8" y="0"/>
                </a:moveTo>
                <a:lnTo>
                  <a:pt x="6" y="2"/>
                </a:lnTo>
                <a:lnTo>
                  <a:pt x="5" y="2"/>
                </a:lnTo>
                <a:lnTo>
                  <a:pt x="3" y="3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25" name="Line 2801">
            <a:extLst>
              <a:ext uri="{FF2B5EF4-FFF2-40B4-BE49-F238E27FC236}">
                <a16:creationId xmlns:a16="http://schemas.microsoft.com/office/drawing/2014/main" id="{00000000-0008-0000-0000-0000F1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232" y="8039"/>
            <a:ext cx="27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26" name="Freeform 2802">
            <a:extLst>
              <a:ext uri="{FF2B5EF4-FFF2-40B4-BE49-F238E27FC236}">
                <a16:creationId xmlns:a16="http://schemas.microsoft.com/office/drawing/2014/main" id="{00000000-0008-0000-0000-0000F20E0000}"/>
              </a:ext>
            </a:extLst>
          </xdr:cNvPr>
          <xdr:cNvSpPr>
            <a:spLocks/>
          </xdr:cNvSpPr>
        </xdr:nvSpPr>
        <xdr:spPr bwMode="auto">
          <a:xfrm>
            <a:off x="8898" y="11597"/>
            <a:ext cx="3" cy="4"/>
          </a:xfrm>
          <a:custGeom>
            <a:avLst/>
            <a:gdLst>
              <a:gd name="T0" fmla="*/ 0 w 8"/>
              <a:gd name="T1" fmla="*/ 11 h 11"/>
              <a:gd name="T2" fmla="*/ 3 w 8"/>
              <a:gd name="T3" fmla="*/ 9 h 11"/>
              <a:gd name="T4" fmla="*/ 5 w 8"/>
              <a:gd name="T5" fmla="*/ 6 h 11"/>
              <a:gd name="T6" fmla="*/ 7 w 8"/>
              <a:gd name="T7" fmla="*/ 3 h 11"/>
              <a:gd name="T8" fmla="*/ 8 w 8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" h="11">
                <a:moveTo>
                  <a:pt x="0" y="11"/>
                </a:moveTo>
                <a:lnTo>
                  <a:pt x="3" y="9"/>
                </a:lnTo>
                <a:lnTo>
                  <a:pt x="5" y="6"/>
                </a:lnTo>
                <a:lnTo>
                  <a:pt x="7" y="3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27" name="Freeform 2803">
            <a:extLst>
              <a:ext uri="{FF2B5EF4-FFF2-40B4-BE49-F238E27FC236}">
                <a16:creationId xmlns:a16="http://schemas.microsoft.com/office/drawing/2014/main" id="{00000000-0008-0000-0000-0000F30E0000}"/>
              </a:ext>
            </a:extLst>
          </xdr:cNvPr>
          <xdr:cNvSpPr>
            <a:spLocks/>
          </xdr:cNvSpPr>
        </xdr:nvSpPr>
        <xdr:spPr bwMode="auto">
          <a:xfrm>
            <a:off x="8663" y="11810"/>
            <a:ext cx="4" cy="5"/>
          </a:xfrm>
          <a:custGeom>
            <a:avLst/>
            <a:gdLst>
              <a:gd name="T0" fmla="*/ 0 w 14"/>
              <a:gd name="T1" fmla="*/ 13 h 13"/>
              <a:gd name="T2" fmla="*/ 6 w 14"/>
              <a:gd name="T3" fmla="*/ 8 h 13"/>
              <a:gd name="T4" fmla="*/ 10 w 14"/>
              <a:gd name="T5" fmla="*/ 4 h 13"/>
              <a:gd name="T6" fmla="*/ 14 w 14"/>
              <a:gd name="T7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4" h="13">
                <a:moveTo>
                  <a:pt x="0" y="13"/>
                </a:moveTo>
                <a:lnTo>
                  <a:pt x="6" y="8"/>
                </a:lnTo>
                <a:lnTo>
                  <a:pt x="10" y="4"/>
                </a:lnTo>
                <a:lnTo>
                  <a:pt x="1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28" name="Freeform 2804">
            <a:extLst>
              <a:ext uri="{FF2B5EF4-FFF2-40B4-BE49-F238E27FC236}">
                <a16:creationId xmlns:a16="http://schemas.microsoft.com/office/drawing/2014/main" id="{00000000-0008-0000-0000-0000F40E0000}"/>
              </a:ext>
            </a:extLst>
          </xdr:cNvPr>
          <xdr:cNvSpPr>
            <a:spLocks/>
          </xdr:cNvSpPr>
        </xdr:nvSpPr>
        <xdr:spPr bwMode="auto">
          <a:xfrm>
            <a:off x="8869" y="11613"/>
            <a:ext cx="1" cy="1"/>
          </a:xfrm>
          <a:custGeom>
            <a:avLst/>
            <a:gdLst>
              <a:gd name="T0" fmla="*/ 0 w 3"/>
              <a:gd name="T1" fmla="*/ 4 h 4"/>
              <a:gd name="T2" fmla="*/ 2 w 3"/>
              <a:gd name="T3" fmla="*/ 3 h 4"/>
              <a:gd name="T4" fmla="*/ 2 w 3"/>
              <a:gd name="T5" fmla="*/ 1 h 4"/>
              <a:gd name="T6" fmla="*/ 3 w 3"/>
              <a:gd name="T7" fmla="*/ 1 h 4"/>
              <a:gd name="T8" fmla="*/ 3 w 3"/>
              <a:gd name="T9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4">
                <a:moveTo>
                  <a:pt x="0" y="4"/>
                </a:moveTo>
                <a:lnTo>
                  <a:pt x="2" y="3"/>
                </a:lnTo>
                <a:lnTo>
                  <a:pt x="2" y="1"/>
                </a:lnTo>
                <a:lnTo>
                  <a:pt x="3" y="1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29" name="Freeform 2805">
            <a:extLst>
              <a:ext uri="{FF2B5EF4-FFF2-40B4-BE49-F238E27FC236}">
                <a16:creationId xmlns:a16="http://schemas.microsoft.com/office/drawing/2014/main" id="{00000000-0008-0000-0000-0000F50E0000}"/>
              </a:ext>
            </a:extLst>
          </xdr:cNvPr>
          <xdr:cNvSpPr>
            <a:spLocks/>
          </xdr:cNvSpPr>
        </xdr:nvSpPr>
        <xdr:spPr bwMode="auto">
          <a:xfrm>
            <a:off x="8882" y="11611"/>
            <a:ext cx="16" cy="15"/>
          </a:xfrm>
          <a:custGeom>
            <a:avLst/>
            <a:gdLst>
              <a:gd name="T0" fmla="*/ 0 w 50"/>
              <a:gd name="T1" fmla="*/ 47 h 47"/>
              <a:gd name="T2" fmla="*/ 7 w 50"/>
              <a:gd name="T3" fmla="*/ 41 h 47"/>
              <a:gd name="T4" fmla="*/ 15 w 50"/>
              <a:gd name="T5" fmla="*/ 36 h 47"/>
              <a:gd name="T6" fmla="*/ 24 w 50"/>
              <a:gd name="T7" fmla="*/ 28 h 47"/>
              <a:gd name="T8" fmla="*/ 33 w 50"/>
              <a:gd name="T9" fmla="*/ 20 h 47"/>
              <a:gd name="T10" fmla="*/ 41 w 50"/>
              <a:gd name="T11" fmla="*/ 10 h 47"/>
              <a:gd name="T12" fmla="*/ 50 w 50"/>
              <a:gd name="T13" fmla="*/ 0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47">
                <a:moveTo>
                  <a:pt x="0" y="47"/>
                </a:moveTo>
                <a:lnTo>
                  <a:pt x="7" y="41"/>
                </a:lnTo>
                <a:lnTo>
                  <a:pt x="15" y="36"/>
                </a:lnTo>
                <a:lnTo>
                  <a:pt x="24" y="28"/>
                </a:lnTo>
                <a:lnTo>
                  <a:pt x="33" y="20"/>
                </a:lnTo>
                <a:lnTo>
                  <a:pt x="41" y="10"/>
                </a:lnTo>
                <a:lnTo>
                  <a:pt x="5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30" name="Line 2806">
            <a:extLst>
              <a:ext uri="{FF2B5EF4-FFF2-40B4-BE49-F238E27FC236}">
                <a16:creationId xmlns:a16="http://schemas.microsoft.com/office/drawing/2014/main" id="{00000000-0008-0000-0000-0000F6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81" y="11596"/>
            <a:ext cx="19" cy="1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1" name="Line 2807">
            <a:extLst>
              <a:ext uri="{FF2B5EF4-FFF2-40B4-BE49-F238E27FC236}">
                <a16:creationId xmlns:a16="http://schemas.microsoft.com/office/drawing/2014/main" id="{00000000-0008-0000-0000-0000F7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13" y="11614"/>
            <a:ext cx="56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2" name="Line 2808">
            <a:extLst>
              <a:ext uri="{FF2B5EF4-FFF2-40B4-BE49-F238E27FC236}">
                <a16:creationId xmlns:a16="http://schemas.microsoft.com/office/drawing/2014/main" id="{00000000-0008-0000-0000-0000F8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52" y="11653"/>
            <a:ext cx="50" cy="2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3" name="Line 2809">
            <a:extLst>
              <a:ext uri="{FF2B5EF4-FFF2-40B4-BE49-F238E27FC236}">
                <a16:creationId xmlns:a16="http://schemas.microsoft.com/office/drawing/2014/main" id="{00000000-0008-0000-0000-0000F90E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65" y="11601"/>
            <a:ext cx="233" cy="13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4" name="Line 2810">
            <a:extLst>
              <a:ext uri="{FF2B5EF4-FFF2-40B4-BE49-F238E27FC236}">
                <a16:creationId xmlns:a16="http://schemas.microsoft.com/office/drawing/2014/main" id="{00000000-0008-0000-0000-0000FA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5" y="11626"/>
            <a:ext cx="217" cy="1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5" name="Line 2811">
            <a:extLst>
              <a:ext uri="{FF2B5EF4-FFF2-40B4-BE49-F238E27FC236}">
                <a16:creationId xmlns:a16="http://schemas.microsoft.com/office/drawing/2014/main" id="{00000000-0008-0000-0000-0000FB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6" y="11813"/>
            <a:ext cx="13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6" name="Line 2812">
            <a:extLst>
              <a:ext uri="{FF2B5EF4-FFF2-40B4-BE49-F238E27FC236}">
                <a16:creationId xmlns:a16="http://schemas.microsoft.com/office/drawing/2014/main" id="{00000000-0008-0000-0000-0000FC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11815"/>
            <a:ext cx="15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7" name="Line 2813">
            <a:extLst>
              <a:ext uri="{FF2B5EF4-FFF2-40B4-BE49-F238E27FC236}">
                <a16:creationId xmlns:a16="http://schemas.microsoft.com/office/drawing/2014/main" id="{00000000-0008-0000-0000-0000FD0E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11" y="11873"/>
            <a:ext cx="57" cy="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38" name="Freeform 2814">
            <a:extLst>
              <a:ext uri="{FF2B5EF4-FFF2-40B4-BE49-F238E27FC236}">
                <a16:creationId xmlns:a16="http://schemas.microsoft.com/office/drawing/2014/main" id="{00000000-0008-0000-0000-0000FE0E0000}"/>
              </a:ext>
            </a:extLst>
          </xdr:cNvPr>
          <xdr:cNvSpPr>
            <a:spLocks/>
          </xdr:cNvSpPr>
        </xdr:nvSpPr>
        <xdr:spPr bwMode="auto">
          <a:xfrm>
            <a:off x="8729" y="11682"/>
            <a:ext cx="23" cy="3"/>
          </a:xfrm>
          <a:custGeom>
            <a:avLst/>
            <a:gdLst>
              <a:gd name="T0" fmla="*/ 68 w 68"/>
              <a:gd name="T1" fmla="*/ 0 h 8"/>
              <a:gd name="T2" fmla="*/ 61 w 68"/>
              <a:gd name="T3" fmla="*/ 3 h 8"/>
              <a:gd name="T4" fmla="*/ 52 w 68"/>
              <a:gd name="T5" fmla="*/ 5 h 8"/>
              <a:gd name="T6" fmla="*/ 44 w 68"/>
              <a:gd name="T7" fmla="*/ 7 h 8"/>
              <a:gd name="T8" fmla="*/ 35 w 68"/>
              <a:gd name="T9" fmla="*/ 8 h 8"/>
              <a:gd name="T10" fmla="*/ 27 w 68"/>
              <a:gd name="T11" fmla="*/ 8 h 8"/>
              <a:gd name="T12" fmla="*/ 17 w 68"/>
              <a:gd name="T13" fmla="*/ 8 h 8"/>
              <a:gd name="T14" fmla="*/ 8 w 68"/>
              <a:gd name="T15" fmla="*/ 7 h 8"/>
              <a:gd name="T16" fmla="*/ 0 w 68"/>
              <a:gd name="T17" fmla="*/ 5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8" h="8">
                <a:moveTo>
                  <a:pt x="68" y="0"/>
                </a:moveTo>
                <a:lnTo>
                  <a:pt x="61" y="3"/>
                </a:lnTo>
                <a:lnTo>
                  <a:pt x="52" y="5"/>
                </a:lnTo>
                <a:lnTo>
                  <a:pt x="44" y="7"/>
                </a:lnTo>
                <a:lnTo>
                  <a:pt x="35" y="8"/>
                </a:lnTo>
                <a:lnTo>
                  <a:pt x="27" y="8"/>
                </a:lnTo>
                <a:lnTo>
                  <a:pt x="17" y="8"/>
                </a:lnTo>
                <a:lnTo>
                  <a:pt x="8" y="7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39" name="Freeform 2815">
            <a:extLst>
              <a:ext uri="{FF2B5EF4-FFF2-40B4-BE49-F238E27FC236}">
                <a16:creationId xmlns:a16="http://schemas.microsoft.com/office/drawing/2014/main" id="{00000000-0008-0000-0000-0000FF0E0000}"/>
              </a:ext>
            </a:extLst>
          </xdr:cNvPr>
          <xdr:cNvSpPr>
            <a:spLocks/>
          </xdr:cNvSpPr>
        </xdr:nvSpPr>
        <xdr:spPr bwMode="auto">
          <a:xfrm>
            <a:off x="8621" y="11821"/>
            <a:ext cx="25" cy="3"/>
          </a:xfrm>
          <a:custGeom>
            <a:avLst/>
            <a:gdLst>
              <a:gd name="T0" fmla="*/ 74 w 74"/>
              <a:gd name="T1" fmla="*/ 0 h 10"/>
              <a:gd name="T2" fmla="*/ 65 w 74"/>
              <a:gd name="T3" fmla="*/ 4 h 10"/>
              <a:gd name="T4" fmla="*/ 57 w 74"/>
              <a:gd name="T5" fmla="*/ 7 h 10"/>
              <a:gd name="T6" fmla="*/ 47 w 74"/>
              <a:gd name="T7" fmla="*/ 9 h 10"/>
              <a:gd name="T8" fmla="*/ 37 w 74"/>
              <a:gd name="T9" fmla="*/ 10 h 10"/>
              <a:gd name="T10" fmla="*/ 27 w 74"/>
              <a:gd name="T11" fmla="*/ 10 h 10"/>
              <a:gd name="T12" fmla="*/ 17 w 74"/>
              <a:gd name="T13" fmla="*/ 9 h 10"/>
              <a:gd name="T14" fmla="*/ 8 w 74"/>
              <a:gd name="T15" fmla="*/ 6 h 10"/>
              <a:gd name="T16" fmla="*/ 0 w 74"/>
              <a:gd name="T17" fmla="*/ 3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74" h="10">
                <a:moveTo>
                  <a:pt x="74" y="0"/>
                </a:moveTo>
                <a:lnTo>
                  <a:pt x="65" y="4"/>
                </a:lnTo>
                <a:lnTo>
                  <a:pt x="57" y="7"/>
                </a:lnTo>
                <a:lnTo>
                  <a:pt x="47" y="9"/>
                </a:lnTo>
                <a:lnTo>
                  <a:pt x="37" y="10"/>
                </a:lnTo>
                <a:lnTo>
                  <a:pt x="27" y="10"/>
                </a:lnTo>
                <a:lnTo>
                  <a:pt x="17" y="9"/>
                </a:lnTo>
                <a:lnTo>
                  <a:pt x="8" y="6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40" name="Freeform 2816">
            <a:extLst>
              <a:ext uri="{FF2B5EF4-FFF2-40B4-BE49-F238E27FC236}">
                <a16:creationId xmlns:a16="http://schemas.microsoft.com/office/drawing/2014/main" id="{00000000-0008-0000-0000-0000000F0000}"/>
              </a:ext>
            </a:extLst>
          </xdr:cNvPr>
          <xdr:cNvSpPr>
            <a:spLocks/>
          </xdr:cNvSpPr>
        </xdr:nvSpPr>
        <xdr:spPr bwMode="auto">
          <a:xfrm>
            <a:off x="8642" y="11823"/>
            <a:ext cx="6" cy="2"/>
          </a:xfrm>
          <a:custGeom>
            <a:avLst/>
            <a:gdLst>
              <a:gd name="T0" fmla="*/ 0 w 20"/>
              <a:gd name="T1" fmla="*/ 7 h 7"/>
              <a:gd name="T2" fmla="*/ 10 w 20"/>
              <a:gd name="T3" fmla="*/ 4 h 7"/>
              <a:gd name="T4" fmla="*/ 20 w 20"/>
              <a:gd name="T5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0" h="7">
                <a:moveTo>
                  <a:pt x="0" y="7"/>
                </a:moveTo>
                <a:lnTo>
                  <a:pt x="10" y="4"/>
                </a:lnTo>
                <a:lnTo>
                  <a:pt x="2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xdr:twoCellAnchor>
    <xdr:from>
      <xdr:col>4</xdr:col>
      <xdr:colOff>66675</xdr:colOff>
      <xdr:row>29</xdr:row>
      <xdr:rowOff>47625</xdr:rowOff>
    </xdr:from>
    <xdr:to>
      <xdr:col>8</xdr:col>
      <xdr:colOff>133350</xdr:colOff>
      <xdr:row>39</xdr:row>
      <xdr:rowOff>9525</xdr:rowOff>
    </xdr:to>
    <xdr:grpSp>
      <xdr:nvGrpSpPr>
        <xdr:cNvPr id="3841" name="Group 2817">
          <a:extLst>
            <a:ext uri="{FF2B5EF4-FFF2-40B4-BE49-F238E27FC236}">
              <a16:creationId xmlns:a16="http://schemas.microsoft.com/office/drawing/2014/main" id="{00000000-0008-0000-0000-0000010F0000}"/>
            </a:ext>
          </a:extLst>
        </xdr:cNvPr>
        <xdr:cNvGrpSpPr>
          <a:grpSpLocks/>
        </xdr:cNvGrpSpPr>
      </xdr:nvGrpSpPr>
      <xdr:grpSpPr bwMode="auto">
        <a:xfrm>
          <a:off x="733425" y="6953250"/>
          <a:ext cx="866775" cy="1685925"/>
          <a:chOff x="6857" y="8305"/>
          <a:chExt cx="2045" cy="3602"/>
        </a:xfrm>
      </xdr:grpSpPr>
      <xdr:sp macro="" textlink="">
        <xdr:nvSpPr>
          <xdr:cNvPr id="3842" name="Freeform 2818">
            <a:extLst>
              <a:ext uri="{FF2B5EF4-FFF2-40B4-BE49-F238E27FC236}">
                <a16:creationId xmlns:a16="http://schemas.microsoft.com/office/drawing/2014/main" id="{00000000-0008-0000-0000-0000020F0000}"/>
              </a:ext>
            </a:extLst>
          </xdr:cNvPr>
          <xdr:cNvSpPr>
            <a:spLocks/>
          </xdr:cNvSpPr>
        </xdr:nvSpPr>
        <xdr:spPr bwMode="auto">
          <a:xfrm>
            <a:off x="7030" y="8434"/>
            <a:ext cx="13" cy="18"/>
          </a:xfrm>
          <a:custGeom>
            <a:avLst/>
            <a:gdLst>
              <a:gd name="T0" fmla="*/ 40 w 40"/>
              <a:gd name="T1" fmla="*/ 0 h 53"/>
              <a:gd name="T2" fmla="*/ 32 w 40"/>
              <a:gd name="T3" fmla="*/ 6 h 53"/>
              <a:gd name="T4" fmla="*/ 27 w 40"/>
              <a:gd name="T5" fmla="*/ 10 h 53"/>
              <a:gd name="T6" fmla="*/ 21 w 40"/>
              <a:gd name="T7" fmla="*/ 16 h 53"/>
              <a:gd name="T8" fmla="*/ 15 w 40"/>
              <a:gd name="T9" fmla="*/ 21 h 53"/>
              <a:gd name="T10" fmla="*/ 11 w 40"/>
              <a:gd name="T11" fmla="*/ 29 h 53"/>
              <a:gd name="T12" fmla="*/ 7 w 40"/>
              <a:gd name="T13" fmla="*/ 34 h 53"/>
              <a:gd name="T14" fmla="*/ 4 w 40"/>
              <a:gd name="T15" fmla="*/ 40 h 53"/>
              <a:gd name="T16" fmla="*/ 1 w 40"/>
              <a:gd name="T17" fmla="*/ 47 h 53"/>
              <a:gd name="T18" fmla="*/ 0 w 40"/>
              <a:gd name="T19" fmla="*/ 53 h 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40" h="53">
                <a:moveTo>
                  <a:pt x="40" y="0"/>
                </a:moveTo>
                <a:lnTo>
                  <a:pt x="32" y="6"/>
                </a:lnTo>
                <a:lnTo>
                  <a:pt x="27" y="10"/>
                </a:lnTo>
                <a:lnTo>
                  <a:pt x="21" y="16"/>
                </a:lnTo>
                <a:lnTo>
                  <a:pt x="15" y="21"/>
                </a:lnTo>
                <a:lnTo>
                  <a:pt x="11" y="29"/>
                </a:lnTo>
                <a:lnTo>
                  <a:pt x="7" y="34"/>
                </a:lnTo>
                <a:lnTo>
                  <a:pt x="4" y="40"/>
                </a:lnTo>
                <a:lnTo>
                  <a:pt x="1" y="47"/>
                </a:lnTo>
                <a:lnTo>
                  <a:pt x="0" y="53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43" name="Line 2819">
            <a:extLst>
              <a:ext uri="{FF2B5EF4-FFF2-40B4-BE49-F238E27FC236}">
                <a16:creationId xmlns:a16="http://schemas.microsoft.com/office/drawing/2014/main" id="{00000000-0008-0000-0000-000003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043" y="8433"/>
            <a:ext cx="3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44" name="Line 2820">
            <a:extLst>
              <a:ext uri="{FF2B5EF4-FFF2-40B4-BE49-F238E27FC236}">
                <a16:creationId xmlns:a16="http://schemas.microsoft.com/office/drawing/2014/main" id="{00000000-0008-0000-0000-000004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58" y="8367"/>
            <a:ext cx="2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45" name="Freeform 2821">
            <a:extLst>
              <a:ext uri="{FF2B5EF4-FFF2-40B4-BE49-F238E27FC236}">
                <a16:creationId xmlns:a16="http://schemas.microsoft.com/office/drawing/2014/main" id="{00000000-0008-0000-0000-0000050F0000}"/>
              </a:ext>
            </a:extLst>
          </xdr:cNvPr>
          <xdr:cNvSpPr>
            <a:spLocks/>
          </xdr:cNvSpPr>
        </xdr:nvSpPr>
        <xdr:spPr bwMode="auto">
          <a:xfrm>
            <a:off x="7046" y="8423"/>
            <a:ext cx="94" cy="50"/>
          </a:xfrm>
          <a:custGeom>
            <a:avLst/>
            <a:gdLst>
              <a:gd name="T0" fmla="*/ 254 w 281"/>
              <a:gd name="T1" fmla="*/ 149 h 149"/>
              <a:gd name="T2" fmla="*/ 260 w 281"/>
              <a:gd name="T3" fmla="*/ 143 h 149"/>
              <a:gd name="T4" fmla="*/ 266 w 281"/>
              <a:gd name="T5" fmla="*/ 137 h 149"/>
              <a:gd name="T6" fmla="*/ 270 w 281"/>
              <a:gd name="T7" fmla="*/ 131 h 149"/>
              <a:gd name="T8" fmla="*/ 274 w 281"/>
              <a:gd name="T9" fmla="*/ 124 h 149"/>
              <a:gd name="T10" fmla="*/ 277 w 281"/>
              <a:gd name="T11" fmla="*/ 119 h 149"/>
              <a:gd name="T12" fmla="*/ 280 w 281"/>
              <a:gd name="T13" fmla="*/ 113 h 149"/>
              <a:gd name="T14" fmla="*/ 281 w 281"/>
              <a:gd name="T15" fmla="*/ 106 h 149"/>
              <a:gd name="T16" fmla="*/ 281 w 281"/>
              <a:gd name="T17" fmla="*/ 100 h 149"/>
              <a:gd name="T18" fmla="*/ 281 w 281"/>
              <a:gd name="T19" fmla="*/ 93 h 149"/>
              <a:gd name="T20" fmla="*/ 281 w 281"/>
              <a:gd name="T21" fmla="*/ 86 h 149"/>
              <a:gd name="T22" fmla="*/ 280 w 281"/>
              <a:gd name="T23" fmla="*/ 80 h 149"/>
              <a:gd name="T24" fmla="*/ 277 w 281"/>
              <a:gd name="T25" fmla="*/ 73 h 149"/>
              <a:gd name="T26" fmla="*/ 274 w 281"/>
              <a:gd name="T27" fmla="*/ 67 h 149"/>
              <a:gd name="T28" fmla="*/ 270 w 281"/>
              <a:gd name="T29" fmla="*/ 62 h 149"/>
              <a:gd name="T30" fmla="*/ 266 w 281"/>
              <a:gd name="T31" fmla="*/ 56 h 149"/>
              <a:gd name="T32" fmla="*/ 261 w 281"/>
              <a:gd name="T33" fmla="*/ 49 h 149"/>
              <a:gd name="T34" fmla="*/ 254 w 281"/>
              <a:gd name="T35" fmla="*/ 44 h 149"/>
              <a:gd name="T36" fmla="*/ 249 w 281"/>
              <a:gd name="T37" fmla="*/ 39 h 149"/>
              <a:gd name="T38" fmla="*/ 241 w 281"/>
              <a:gd name="T39" fmla="*/ 33 h 149"/>
              <a:gd name="T40" fmla="*/ 233 w 281"/>
              <a:gd name="T41" fmla="*/ 29 h 149"/>
              <a:gd name="T42" fmla="*/ 226 w 281"/>
              <a:gd name="T43" fmla="*/ 25 h 149"/>
              <a:gd name="T44" fmla="*/ 217 w 281"/>
              <a:gd name="T45" fmla="*/ 20 h 149"/>
              <a:gd name="T46" fmla="*/ 207 w 281"/>
              <a:gd name="T47" fmla="*/ 16 h 149"/>
              <a:gd name="T48" fmla="*/ 197 w 281"/>
              <a:gd name="T49" fmla="*/ 13 h 149"/>
              <a:gd name="T50" fmla="*/ 187 w 281"/>
              <a:gd name="T51" fmla="*/ 10 h 149"/>
              <a:gd name="T52" fmla="*/ 177 w 281"/>
              <a:gd name="T53" fmla="*/ 7 h 149"/>
              <a:gd name="T54" fmla="*/ 167 w 281"/>
              <a:gd name="T55" fmla="*/ 5 h 149"/>
              <a:gd name="T56" fmla="*/ 156 w 281"/>
              <a:gd name="T57" fmla="*/ 3 h 149"/>
              <a:gd name="T58" fmla="*/ 144 w 281"/>
              <a:gd name="T59" fmla="*/ 2 h 149"/>
              <a:gd name="T60" fmla="*/ 133 w 281"/>
              <a:gd name="T61" fmla="*/ 2 h 149"/>
              <a:gd name="T62" fmla="*/ 121 w 281"/>
              <a:gd name="T63" fmla="*/ 0 h 149"/>
              <a:gd name="T64" fmla="*/ 111 w 281"/>
              <a:gd name="T65" fmla="*/ 0 h 149"/>
              <a:gd name="T66" fmla="*/ 100 w 281"/>
              <a:gd name="T67" fmla="*/ 2 h 149"/>
              <a:gd name="T68" fmla="*/ 89 w 281"/>
              <a:gd name="T69" fmla="*/ 2 h 149"/>
              <a:gd name="T70" fmla="*/ 77 w 281"/>
              <a:gd name="T71" fmla="*/ 3 h 149"/>
              <a:gd name="T72" fmla="*/ 66 w 281"/>
              <a:gd name="T73" fmla="*/ 5 h 149"/>
              <a:gd name="T74" fmla="*/ 56 w 281"/>
              <a:gd name="T75" fmla="*/ 7 h 149"/>
              <a:gd name="T76" fmla="*/ 46 w 281"/>
              <a:gd name="T77" fmla="*/ 10 h 149"/>
              <a:gd name="T78" fmla="*/ 36 w 281"/>
              <a:gd name="T79" fmla="*/ 13 h 149"/>
              <a:gd name="T80" fmla="*/ 26 w 281"/>
              <a:gd name="T81" fmla="*/ 16 h 149"/>
              <a:gd name="T82" fmla="*/ 17 w 281"/>
              <a:gd name="T83" fmla="*/ 20 h 149"/>
              <a:gd name="T84" fmla="*/ 7 w 281"/>
              <a:gd name="T85" fmla="*/ 25 h 149"/>
              <a:gd name="T86" fmla="*/ 0 w 281"/>
              <a:gd name="T87" fmla="*/ 29 h 1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1" h="149">
                <a:moveTo>
                  <a:pt x="254" y="149"/>
                </a:moveTo>
                <a:lnTo>
                  <a:pt x="260" y="143"/>
                </a:lnTo>
                <a:lnTo>
                  <a:pt x="266" y="137"/>
                </a:lnTo>
                <a:lnTo>
                  <a:pt x="270" y="131"/>
                </a:lnTo>
                <a:lnTo>
                  <a:pt x="274" y="124"/>
                </a:lnTo>
                <a:lnTo>
                  <a:pt x="277" y="119"/>
                </a:lnTo>
                <a:lnTo>
                  <a:pt x="280" y="113"/>
                </a:lnTo>
                <a:lnTo>
                  <a:pt x="281" y="106"/>
                </a:lnTo>
                <a:lnTo>
                  <a:pt x="281" y="100"/>
                </a:lnTo>
                <a:lnTo>
                  <a:pt x="281" y="93"/>
                </a:lnTo>
                <a:lnTo>
                  <a:pt x="281" y="86"/>
                </a:lnTo>
                <a:lnTo>
                  <a:pt x="280" y="80"/>
                </a:lnTo>
                <a:lnTo>
                  <a:pt x="277" y="73"/>
                </a:lnTo>
                <a:lnTo>
                  <a:pt x="274" y="67"/>
                </a:lnTo>
                <a:lnTo>
                  <a:pt x="270" y="62"/>
                </a:lnTo>
                <a:lnTo>
                  <a:pt x="266" y="56"/>
                </a:lnTo>
                <a:lnTo>
                  <a:pt x="261" y="49"/>
                </a:lnTo>
                <a:lnTo>
                  <a:pt x="254" y="44"/>
                </a:lnTo>
                <a:lnTo>
                  <a:pt x="249" y="39"/>
                </a:lnTo>
                <a:lnTo>
                  <a:pt x="241" y="33"/>
                </a:lnTo>
                <a:lnTo>
                  <a:pt x="233" y="29"/>
                </a:lnTo>
                <a:lnTo>
                  <a:pt x="226" y="25"/>
                </a:lnTo>
                <a:lnTo>
                  <a:pt x="217" y="20"/>
                </a:lnTo>
                <a:lnTo>
                  <a:pt x="207" y="16"/>
                </a:lnTo>
                <a:lnTo>
                  <a:pt x="197" y="13"/>
                </a:lnTo>
                <a:lnTo>
                  <a:pt x="187" y="10"/>
                </a:lnTo>
                <a:lnTo>
                  <a:pt x="177" y="7"/>
                </a:lnTo>
                <a:lnTo>
                  <a:pt x="167" y="5"/>
                </a:lnTo>
                <a:lnTo>
                  <a:pt x="156" y="3"/>
                </a:lnTo>
                <a:lnTo>
                  <a:pt x="144" y="2"/>
                </a:lnTo>
                <a:lnTo>
                  <a:pt x="133" y="2"/>
                </a:lnTo>
                <a:lnTo>
                  <a:pt x="121" y="0"/>
                </a:lnTo>
                <a:lnTo>
                  <a:pt x="111" y="0"/>
                </a:lnTo>
                <a:lnTo>
                  <a:pt x="100" y="2"/>
                </a:lnTo>
                <a:lnTo>
                  <a:pt x="89" y="2"/>
                </a:lnTo>
                <a:lnTo>
                  <a:pt x="77" y="3"/>
                </a:lnTo>
                <a:lnTo>
                  <a:pt x="66" y="5"/>
                </a:lnTo>
                <a:lnTo>
                  <a:pt x="56" y="7"/>
                </a:lnTo>
                <a:lnTo>
                  <a:pt x="46" y="10"/>
                </a:lnTo>
                <a:lnTo>
                  <a:pt x="36" y="13"/>
                </a:lnTo>
                <a:lnTo>
                  <a:pt x="26" y="16"/>
                </a:lnTo>
                <a:lnTo>
                  <a:pt x="17" y="20"/>
                </a:lnTo>
                <a:lnTo>
                  <a:pt x="7" y="25"/>
                </a:lnTo>
                <a:lnTo>
                  <a:pt x="0" y="29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46" name="Freeform 2822">
            <a:extLst>
              <a:ext uri="{FF2B5EF4-FFF2-40B4-BE49-F238E27FC236}">
                <a16:creationId xmlns:a16="http://schemas.microsoft.com/office/drawing/2014/main" id="{00000000-0008-0000-0000-0000060F0000}"/>
              </a:ext>
            </a:extLst>
          </xdr:cNvPr>
          <xdr:cNvSpPr>
            <a:spLocks/>
          </xdr:cNvSpPr>
        </xdr:nvSpPr>
        <xdr:spPr bwMode="auto">
          <a:xfrm>
            <a:off x="7130" y="8458"/>
            <a:ext cx="12" cy="20"/>
          </a:xfrm>
          <a:custGeom>
            <a:avLst/>
            <a:gdLst>
              <a:gd name="T0" fmla="*/ 0 w 35"/>
              <a:gd name="T1" fmla="*/ 60 h 60"/>
              <a:gd name="T2" fmla="*/ 7 w 35"/>
              <a:gd name="T3" fmla="*/ 54 h 60"/>
              <a:gd name="T4" fmla="*/ 13 w 35"/>
              <a:gd name="T5" fmla="*/ 48 h 60"/>
              <a:gd name="T6" fmla="*/ 18 w 35"/>
              <a:gd name="T7" fmla="*/ 43 h 60"/>
              <a:gd name="T8" fmla="*/ 23 w 35"/>
              <a:gd name="T9" fmla="*/ 36 h 60"/>
              <a:gd name="T10" fmla="*/ 27 w 35"/>
              <a:gd name="T11" fmla="*/ 30 h 60"/>
              <a:gd name="T12" fmla="*/ 30 w 35"/>
              <a:gd name="T13" fmla="*/ 23 h 60"/>
              <a:gd name="T14" fmla="*/ 33 w 35"/>
              <a:gd name="T15" fmla="*/ 17 h 60"/>
              <a:gd name="T16" fmla="*/ 34 w 35"/>
              <a:gd name="T17" fmla="*/ 10 h 60"/>
              <a:gd name="T18" fmla="*/ 34 w 35"/>
              <a:gd name="T19" fmla="*/ 3 h 60"/>
              <a:gd name="T20" fmla="*/ 35 w 35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5" h="60">
                <a:moveTo>
                  <a:pt x="0" y="60"/>
                </a:moveTo>
                <a:lnTo>
                  <a:pt x="7" y="54"/>
                </a:lnTo>
                <a:lnTo>
                  <a:pt x="13" y="48"/>
                </a:lnTo>
                <a:lnTo>
                  <a:pt x="18" y="43"/>
                </a:lnTo>
                <a:lnTo>
                  <a:pt x="23" y="36"/>
                </a:lnTo>
                <a:lnTo>
                  <a:pt x="27" y="30"/>
                </a:lnTo>
                <a:lnTo>
                  <a:pt x="30" y="23"/>
                </a:lnTo>
                <a:lnTo>
                  <a:pt x="33" y="17"/>
                </a:lnTo>
                <a:lnTo>
                  <a:pt x="34" y="10"/>
                </a:lnTo>
                <a:lnTo>
                  <a:pt x="34" y="3"/>
                </a:lnTo>
                <a:lnTo>
                  <a:pt x="35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47" name="Freeform 2823">
            <a:extLst>
              <a:ext uri="{FF2B5EF4-FFF2-40B4-BE49-F238E27FC236}">
                <a16:creationId xmlns:a16="http://schemas.microsoft.com/office/drawing/2014/main" id="{00000000-0008-0000-0000-0000070F0000}"/>
              </a:ext>
            </a:extLst>
          </xdr:cNvPr>
          <xdr:cNvSpPr>
            <a:spLocks/>
          </xdr:cNvSpPr>
        </xdr:nvSpPr>
        <xdr:spPr bwMode="auto">
          <a:xfrm>
            <a:off x="7245" y="8392"/>
            <a:ext cx="11" cy="20"/>
          </a:xfrm>
          <a:custGeom>
            <a:avLst/>
            <a:gdLst>
              <a:gd name="T0" fmla="*/ 0 w 34"/>
              <a:gd name="T1" fmla="*/ 60 h 60"/>
              <a:gd name="T2" fmla="*/ 5 w 34"/>
              <a:gd name="T3" fmla="*/ 54 h 60"/>
              <a:gd name="T4" fmla="*/ 13 w 34"/>
              <a:gd name="T5" fmla="*/ 48 h 60"/>
              <a:gd name="T6" fmla="*/ 17 w 34"/>
              <a:gd name="T7" fmla="*/ 43 h 60"/>
              <a:gd name="T8" fmla="*/ 23 w 34"/>
              <a:gd name="T9" fmla="*/ 35 h 60"/>
              <a:gd name="T10" fmla="*/ 25 w 34"/>
              <a:gd name="T11" fmla="*/ 30 h 60"/>
              <a:gd name="T12" fmla="*/ 30 w 34"/>
              <a:gd name="T13" fmla="*/ 23 h 60"/>
              <a:gd name="T14" fmla="*/ 31 w 34"/>
              <a:gd name="T15" fmla="*/ 17 h 60"/>
              <a:gd name="T16" fmla="*/ 33 w 34"/>
              <a:gd name="T17" fmla="*/ 10 h 60"/>
              <a:gd name="T18" fmla="*/ 34 w 34"/>
              <a:gd name="T19" fmla="*/ 3 h 60"/>
              <a:gd name="T20" fmla="*/ 34 w 34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60">
                <a:moveTo>
                  <a:pt x="0" y="60"/>
                </a:moveTo>
                <a:lnTo>
                  <a:pt x="5" y="54"/>
                </a:lnTo>
                <a:lnTo>
                  <a:pt x="13" y="48"/>
                </a:lnTo>
                <a:lnTo>
                  <a:pt x="17" y="43"/>
                </a:lnTo>
                <a:lnTo>
                  <a:pt x="23" y="35"/>
                </a:lnTo>
                <a:lnTo>
                  <a:pt x="25" y="30"/>
                </a:lnTo>
                <a:lnTo>
                  <a:pt x="30" y="23"/>
                </a:lnTo>
                <a:lnTo>
                  <a:pt x="31" y="17"/>
                </a:lnTo>
                <a:lnTo>
                  <a:pt x="33" y="10"/>
                </a:lnTo>
                <a:lnTo>
                  <a:pt x="34" y="3"/>
                </a:lnTo>
                <a:lnTo>
                  <a:pt x="3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48" name="Freeform 2824">
            <a:extLst>
              <a:ext uri="{FF2B5EF4-FFF2-40B4-BE49-F238E27FC236}">
                <a16:creationId xmlns:a16="http://schemas.microsoft.com/office/drawing/2014/main" id="{00000000-0008-0000-0000-0000080F0000}"/>
              </a:ext>
            </a:extLst>
          </xdr:cNvPr>
          <xdr:cNvSpPr>
            <a:spLocks/>
          </xdr:cNvSpPr>
        </xdr:nvSpPr>
        <xdr:spPr bwMode="auto">
          <a:xfrm>
            <a:off x="7144" y="8368"/>
            <a:ext cx="14" cy="41"/>
          </a:xfrm>
          <a:custGeom>
            <a:avLst/>
            <a:gdLst>
              <a:gd name="T0" fmla="*/ 42 w 42"/>
              <a:gd name="T1" fmla="*/ 0 h 121"/>
              <a:gd name="T2" fmla="*/ 34 w 42"/>
              <a:gd name="T3" fmla="*/ 6 h 121"/>
              <a:gd name="T4" fmla="*/ 27 w 42"/>
              <a:gd name="T5" fmla="*/ 11 h 121"/>
              <a:gd name="T6" fmla="*/ 22 w 42"/>
              <a:gd name="T7" fmla="*/ 17 h 121"/>
              <a:gd name="T8" fmla="*/ 16 w 42"/>
              <a:gd name="T9" fmla="*/ 23 h 121"/>
              <a:gd name="T10" fmla="*/ 12 w 42"/>
              <a:gd name="T11" fmla="*/ 28 h 121"/>
              <a:gd name="T12" fmla="*/ 9 w 42"/>
              <a:gd name="T13" fmla="*/ 34 h 121"/>
              <a:gd name="T14" fmla="*/ 4 w 42"/>
              <a:gd name="T15" fmla="*/ 41 h 121"/>
              <a:gd name="T16" fmla="*/ 3 w 42"/>
              <a:gd name="T17" fmla="*/ 47 h 121"/>
              <a:gd name="T18" fmla="*/ 2 w 42"/>
              <a:gd name="T19" fmla="*/ 54 h 121"/>
              <a:gd name="T20" fmla="*/ 0 w 42"/>
              <a:gd name="T21" fmla="*/ 60 h 121"/>
              <a:gd name="T22" fmla="*/ 0 w 42"/>
              <a:gd name="T23" fmla="*/ 67 h 121"/>
              <a:gd name="T24" fmla="*/ 2 w 42"/>
              <a:gd name="T25" fmla="*/ 73 h 121"/>
              <a:gd name="T26" fmla="*/ 3 w 42"/>
              <a:gd name="T27" fmla="*/ 80 h 121"/>
              <a:gd name="T28" fmla="*/ 4 w 42"/>
              <a:gd name="T29" fmla="*/ 85 h 121"/>
              <a:gd name="T30" fmla="*/ 9 w 42"/>
              <a:gd name="T31" fmla="*/ 93 h 121"/>
              <a:gd name="T32" fmla="*/ 12 w 42"/>
              <a:gd name="T33" fmla="*/ 98 h 121"/>
              <a:gd name="T34" fmla="*/ 16 w 42"/>
              <a:gd name="T35" fmla="*/ 104 h 121"/>
              <a:gd name="T36" fmla="*/ 22 w 42"/>
              <a:gd name="T37" fmla="*/ 110 h 121"/>
              <a:gd name="T38" fmla="*/ 27 w 42"/>
              <a:gd name="T39" fmla="*/ 115 h 121"/>
              <a:gd name="T40" fmla="*/ 34 w 42"/>
              <a:gd name="T41" fmla="*/ 121 h 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42" h="121">
                <a:moveTo>
                  <a:pt x="42" y="0"/>
                </a:moveTo>
                <a:lnTo>
                  <a:pt x="34" y="6"/>
                </a:lnTo>
                <a:lnTo>
                  <a:pt x="27" y="11"/>
                </a:lnTo>
                <a:lnTo>
                  <a:pt x="22" y="17"/>
                </a:lnTo>
                <a:lnTo>
                  <a:pt x="16" y="23"/>
                </a:lnTo>
                <a:lnTo>
                  <a:pt x="12" y="28"/>
                </a:lnTo>
                <a:lnTo>
                  <a:pt x="9" y="34"/>
                </a:lnTo>
                <a:lnTo>
                  <a:pt x="4" y="41"/>
                </a:lnTo>
                <a:lnTo>
                  <a:pt x="3" y="47"/>
                </a:lnTo>
                <a:lnTo>
                  <a:pt x="2" y="54"/>
                </a:lnTo>
                <a:lnTo>
                  <a:pt x="0" y="60"/>
                </a:lnTo>
                <a:lnTo>
                  <a:pt x="0" y="67"/>
                </a:lnTo>
                <a:lnTo>
                  <a:pt x="2" y="73"/>
                </a:lnTo>
                <a:lnTo>
                  <a:pt x="3" y="80"/>
                </a:lnTo>
                <a:lnTo>
                  <a:pt x="4" y="85"/>
                </a:lnTo>
                <a:lnTo>
                  <a:pt x="9" y="93"/>
                </a:lnTo>
                <a:lnTo>
                  <a:pt x="12" y="98"/>
                </a:lnTo>
                <a:lnTo>
                  <a:pt x="16" y="104"/>
                </a:lnTo>
                <a:lnTo>
                  <a:pt x="22" y="110"/>
                </a:lnTo>
                <a:lnTo>
                  <a:pt x="27" y="115"/>
                </a:lnTo>
                <a:lnTo>
                  <a:pt x="34" y="121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49" name="Freeform 2825">
            <a:extLst>
              <a:ext uri="{FF2B5EF4-FFF2-40B4-BE49-F238E27FC236}">
                <a16:creationId xmlns:a16="http://schemas.microsoft.com/office/drawing/2014/main" id="{00000000-0008-0000-0000-0000090F0000}"/>
              </a:ext>
            </a:extLst>
          </xdr:cNvPr>
          <xdr:cNvSpPr>
            <a:spLocks/>
          </xdr:cNvSpPr>
        </xdr:nvSpPr>
        <xdr:spPr bwMode="auto">
          <a:xfrm>
            <a:off x="7124" y="8473"/>
            <a:ext cx="7" cy="5"/>
          </a:xfrm>
          <a:custGeom>
            <a:avLst/>
            <a:gdLst>
              <a:gd name="T0" fmla="*/ 0 w 21"/>
              <a:gd name="T1" fmla="*/ 14 h 14"/>
              <a:gd name="T2" fmla="*/ 8 w 21"/>
              <a:gd name="T3" fmla="*/ 10 h 14"/>
              <a:gd name="T4" fmla="*/ 16 w 21"/>
              <a:gd name="T5" fmla="*/ 5 h 14"/>
              <a:gd name="T6" fmla="*/ 21 w 21"/>
              <a:gd name="T7" fmla="*/ 0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1" h="14">
                <a:moveTo>
                  <a:pt x="0" y="14"/>
                </a:moveTo>
                <a:lnTo>
                  <a:pt x="8" y="10"/>
                </a:lnTo>
                <a:lnTo>
                  <a:pt x="16" y="5"/>
                </a:lnTo>
                <a:lnTo>
                  <a:pt x="21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50" name="Freeform 2826">
            <a:extLst>
              <a:ext uri="{FF2B5EF4-FFF2-40B4-BE49-F238E27FC236}">
                <a16:creationId xmlns:a16="http://schemas.microsoft.com/office/drawing/2014/main" id="{00000000-0008-0000-0000-00000A0F0000}"/>
              </a:ext>
            </a:extLst>
          </xdr:cNvPr>
          <xdr:cNvSpPr>
            <a:spLocks/>
          </xdr:cNvSpPr>
        </xdr:nvSpPr>
        <xdr:spPr bwMode="auto">
          <a:xfrm>
            <a:off x="7125" y="8478"/>
            <a:ext cx="5" cy="3"/>
          </a:xfrm>
          <a:custGeom>
            <a:avLst/>
            <a:gdLst>
              <a:gd name="T0" fmla="*/ 0 w 16"/>
              <a:gd name="T1" fmla="*/ 10 h 10"/>
              <a:gd name="T2" fmla="*/ 9 w 16"/>
              <a:gd name="T3" fmla="*/ 4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9" y="4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51" name="Freeform 2827">
            <a:extLst>
              <a:ext uri="{FF2B5EF4-FFF2-40B4-BE49-F238E27FC236}">
                <a16:creationId xmlns:a16="http://schemas.microsoft.com/office/drawing/2014/main" id="{00000000-0008-0000-0000-00000B0F0000}"/>
              </a:ext>
            </a:extLst>
          </xdr:cNvPr>
          <xdr:cNvSpPr>
            <a:spLocks/>
          </xdr:cNvSpPr>
        </xdr:nvSpPr>
        <xdr:spPr bwMode="auto">
          <a:xfrm>
            <a:off x="7238" y="8407"/>
            <a:ext cx="7" cy="5"/>
          </a:xfrm>
          <a:custGeom>
            <a:avLst/>
            <a:gdLst>
              <a:gd name="T0" fmla="*/ 0 w 21"/>
              <a:gd name="T1" fmla="*/ 16 h 16"/>
              <a:gd name="T2" fmla="*/ 7 w 21"/>
              <a:gd name="T3" fmla="*/ 10 h 16"/>
              <a:gd name="T4" fmla="*/ 14 w 21"/>
              <a:gd name="T5" fmla="*/ 6 h 16"/>
              <a:gd name="T6" fmla="*/ 21 w 21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1" h="16">
                <a:moveTo>
                  <a:pt x="0" y="16"/>
                </a:moveTo>
                <a:lnTo>
                  <a:pt x="7" y="10"/>
                </a:lnTo>
                <a:lnTo>
                  <a:pt x="14" y="6"/>
                </a:lnTo>
                <a:lnTo>
                  <a:pt x="21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52" name="Freeform 2828">
            <a:extLst>
              <a:ext uri="{FF2B5EF4-FFF2-40B4-BE49-F238E27FC236}">
                <a16:creationId xmlns:a16="http://schemas.microsoft.com/office/drawing/2014/main" id="{00000000-0008-0000-0000-00000C0F0000}"/>
              </a:ext>
            </a:extLst>
          </xdr:cNvPr>
          <xdr:cNvSpPr>
            <a:spLocks/>
          </xdr:cNvSpPr>
        </xdr:nvSpPr>
        <xdr:spPr bwMode="auto">
          <a:xfrm>
            <a:off x="7240" y="8412"/>
            <a:ext cx="5" cy="3"/>
          </a:xfrm>
          <a:custGeom>
            <a:avLst/>
            <a:gdLst>
              <a:gd name="T0" fmla="*/ 0 w 16"/>
              <a:gd name="T1" fmla="*/ 10 h 10"/>
              <a:gd name="T2" fmla="*/ 7 w 16"/>
              <a:gd name="T3" fmla="*/ 5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7" y="5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53" name="Freeform 2829">
            <a:extLst>
              <a:ext uri="{FF2B5EF4-FFF2-40B4-BE49-F238E27FC236}">
                <a16:creationId xmlns:a16="http://schemas.microsoft.com/office/drawing/2014/main" id="{00000000-0008-0000-0000-00000D0F0000}"/>
              </a:ext>
            </a:extLst>
          </xdr:cNvPr>
          <xdr:cNvSpPr>
            <a:spLocks/>
          </xdr:cNvSpPr>
        </xdr:nvSpPr>
        <xdr:spPr bwMode="auto">
          <a:xfrm>
            <a:off x="7223" y="8412"/>
            <a:ext cx="15" cy="6"/>
          </a:xfrm>
          <a:custGeom>
            <a:avLst/>
            <a:gdLst>
              <a:gd name="T0" fmla="*/ 0 w 46"/>
              <a:gd name="T1" fmla="*/ 19 h 19"/>
              <a:gd name="T2" fmla="*/ 10 w 46"/>
              <a:gd name="T3" fmla="*/ 16 h 19"/>
              <a:gd name="T4" fmla="*/ 20 w 46"/>
              <a:gd name="T5" fmla="*/ 11 h 19"/>
              <a:gd name="T6" fmla="*/ 29 w 46"/>
              <a:gd name="T7" fmla="*/ 9 h 19"/>
              <a:gd name="T8" fmla="*/ 37 w 46"/>
              <a:gd name="T9" fmla="*/ 4 h 19"/>
              <a:gd name="T10" fmla="*/ 46 w 46"/>
              <a:gd name="T11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6" h="19">
                <a:moveTo>
                  <a:pt x="0" y="19"/>
                </a:moveTo>
                <a:lnTo>
                  <a:pt x="10" y="16"/>
                </a:lnTo>
                <a:lnTo>
                  <a:pt x="20" y="11"/>
                </a:lnTo>
                <a:lnTo>
                  <a:pt x="29" y="9"/>
                </a:lnTo>
                <a:lnTo>
                  <a:pt x="37" y="4"/>
                </a:lnTo>
                <a:lnTo>
                  <a:pt x="4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54" name="Freeform 2830">
            <a:extLst>
              <a:ext uri="{FF2B5EF4-FFF2-40B4-BE49-F238E27FC236}">
                <a16:creationId xmlns:a16="http://schemas.microsoft.com/office/drawing/2014/main" id="{00000000-0008-0000-0000-00000E0F0000}"/>
              </a:ext>
            </a:extLst>
          </xdr:cNvPr>
          <xdr:cNvSpPr>
            <a:spLocks/>
          </xdr:cNvSpPr>
        </xdr:nvSpPr>
        <xdr:spPr bwMode="auto">
          <a:xfrm>
            <a:off x="7108" y="8478"/>
            <a:ext cx="16" cy="6"/>
          </a:xfrm>
          <a:custGeom>
            <a:avLst/>
            <a:gdLst>
              <a:gd name="T0" fmla="*/ 0 w 46"/>
              <a:gd name="T1" fmla="*/ 20 h 20"/>
              <a:gd name="T2" fmla="*/ 10 w 46"/>
              <a:gd name="T3" fmla="*/ 16 h 20"/>
              <a:gd name="T4" fmla="*/ 20 w 46"/>
              <a:gd name="T5" fmla="*/ 13 h 20"/>
              <a:gd name="T6" fmla="*/ 30 w 46"/>
              <a:gd name="T7" fmla="*/ 8 h 20"/>
              <a:gd name="T8" fmla="*/ 39 w 46"/>
              <a:gd name="T9" fmla="*/ 6 h 20"/>
              <a:gd name="T10" fmla="*/ 46 w 46"/>
              <a:gd name="T11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6" h="20">
                <a:moveTo>
                  <a:pt x="0" y="20"/>
                </a:moveTo>
                <a:lnTo>
                  <a:pt x="10" y="16"/>
                </a:lnTo>
                <a:lnTo>
                  <a:pt x="20" y="13"/>
                </a:lnTo>
                <a:lnTo>
                  <a:pt x="30" y="8"/>
                </a:lnTo>
                <a:lnTo>
                  <a:pt x="39" y="6"/>
                </a:lnTo>
                <a:lnTo>
                  <a:pt x="4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55" name="Freeform 2831">
            <a:extLst>
              <a:ext uri="{FF2B5EF4-FFF2-40B4-BE49-F238E27FC236}">
                <a16:creationId xmlns:a16="http://schemas.microsoft.com/office/drawing/2014/main" id="{00000000-0008-0000-0000-00000F0F0000}"/>
              </a:ext>
            </a:extLst>
          </xdr:cNvPr>
          <xdr:cNvSpPr>
            <a:spLocks/>
          </xdr:cNvSpPr>
        </xdr:nvSpPr>
        <xdr:spPr bwMode="auto">
          <a:xfrm>
            <a:off x="7160" y="8358"/>
            <a:ext cx="94" cy="49"/>
          </a:xfrm>
          <a:custGeom>
            <a:avLst/>
            <a:gdLst>
              <a:gd name="T0" fmla="*/ 255 w 282"/>
              <a:gd name="T1" fmla="*/ 146 h 146"/>
              <a:gd name="T2" fmla="*/ 261 w 282"/>
              <a:gd name="T3" fmla="*/ 141 h 146"/>
              <a:gd name="T4" fmla="*/ 267 w 282"/>
              <a:gd name="T5" fmla="*/ 135 h 146"/>
              <a:gd name="T6" fmla="*/ 271 w 282"/>
              <a:gd name="T7" fmla="*/ 129 h 146"/>
              <a:gd name="T8" fmla="*/ 274 w 282"/>
              <a:gd name="T9" fmla="*/ 124 h 146"/>
              <a:gd name="T10" fmla="*/ 277 w 282"/>
              <a:gd name="T11" fmla="*/ 116 h 146"/>
              <a:gd name="T12" fmla="*/ 279 w 282"/>
              <a:gd name="T13" fmla="*/ 111 h 146"/>
              <a:gd name="T14" fmla="*/ 281 w 282"/>
              <a:gd name="T15" fmla="*/ 104 h 146"/>
              <a:gd name="T16" fmla="*/ 282 w 282"/>
              <a:gd name="T17" fmla="*/ 98 h 146"/>
              <a:gd name="T18" fmla="*/ 282 w 282"/>
              <a:gd name="T19" fmla="*/ 91 h 146"/>
              <a:gd name="T20" fmla="*/ 281 w 282"/>
              <a:gd name="T21" fmla="*/ 85 h 146"/>
              <a:gd name="T22" fmla="*/ 279 w 282"/>
              <a:gd name="T23" fmla="*/ 78 h 146"/>
              <a:gd name="T24" fmla="*/ 278 w 282"/>
              <a:gd name="T25" fmla="*/ 72 h 146"/>
              <a:gd name="T26" fmla="*/ 274 w 282"/>
              <a:gd name="T27" fmla="*/ 65 h 146"/>
              <a:gd name="T28" fmla="*/ 271 w 282"/>
              <a:gd name="T29" fmla="*/ 59 h 146"/>
              <a:gd name="T30" fmla="*/ 267 w 282"/>
              <a:gd name="T31" fmla="*/ 54 h 146"/>
              <a:gd name="T32" fmla="*/ 261 w 282"/>
              <a:gd name="T33" fmla="*/ 48 h 146"/>
              <a:gd name="T34" fmla="*/ 255 w 282"/>
              <a:gd name="T35" fmla="*/ 42 h 146"/>
              <a:gd name="T36" fmla="*/ 248 w 282"/>
              <a:gd name="T37" fmla="*/ 37 h 146"/>
              <a:gd name="T38" fmla="*/ 241 w 282"/>
              <a:gd name="T39" fmla="*/ 31 h 146"/>
              <a:gd name="T40" fmla="*/ 234 w 282"/>
              <a:gd name="T41" fmla="*/ 27 h 146"/>
              <a:gd name="T42" fmla="*/ 225 w 282"/>
              <a:gd name="T43" fmla="*/ 22 h 146"/>
              <a:gd name="T44" fmla="*/ 217 w 282"/>
              <a:gd name="T45" fmla="*/ 18 h 146"/>
              <a:gd name="T46" fmla="*/ 208 w 282"/>
              <a:gd name="T47" fmla="*/ 14 h 146"/>
              <a:gd name="T48" fmla="*/ 198 w 282"/>
              <a:gd name="T49" fmla="*/ 11 h 146"/>
              <a:gd name="T50" fmla="*/ 188 w 282"/>
              <a:gd name="T51" fmla="*/ 8 h 146"/>
              <a:gd name="T52" fmla="*/ 177 w 282"/>
              <a:gd name="T53" fmla="*/ 5 h 146"/>
              <a:gd name="T54" fmla="*/ 167 w 282"/>
              <a:gd name="T55" fmla="*/ 4 h 146"/>
              <a:gd name="T56" fmla="*/ 155 w 282"/>
              <a:gd name="T57" fmla="*/ 1 h 146"/>
              <a:gd name="T58" fmla="*/ 145 w 282"/>
              <a:gd name="T59" fmla="*/ 0 h 146"/>
              <a:gd name="T60" fmla="*/ 134 w 282"/>
              <a:gd name="T61" fmla="*/ 0 h 146"/>
              <a:gd name="T62" fmla="*/ 122 w 282"/>
              <a:gd name="T63" fmla="*/ 0 h 146"/>
              <a:gd name="T64" fmla="*/ 111 w 282"/>
              <a:gd name="T65" fmla="*/ 0 h 146"/>
              <a:gd name="T66" fmla="*/ 100 w 282"/>
              <a:gd name="T67" fmla="*/ 0 h 146"/>
              <a:gd name="T68" fmla="*/ 88 w 282"/>
              <a:gd name="T69" fmla="*/ 0 h 146"/>
              <a:gd name="T70" fmla="*/ 78 w 282"/>
              <a:gd name="T71" fmla="*/ 1 h 146"/>
              <a:gd name="T72" fmla="*/ 67 w 282"/>
              <a:gd name="T73" fmla="*/ 4 h 146"/>
              <a:gd name="T74" fmla="*/ 55 w 282"/>
              <a:gd name="T75" fmla="*/ 5 h 146"/>
              <a:gd name="T76" fmla="*/ 45 w 282"/>
              <a:gd name="T77" fmla="*/ 8 h 146"/>
              <a:gd name="T78" fmla="*/ 35 w 282"/>
              <a:gd name="T79" fmla="*/ 11 h 146"/>
              <a:gd name="T80" fmla="*/ 25 w 282"/>
              <a:gd name="T81" fmla="*/ 14 h 146"/>
              <a:gd name="T82" fmla="*/ 17 w 282"/>
              <a:gd name="T83" fmla="*/ 18 h 146"/>
              <a:gd name="T84" fmla="*/ 8 w 282"/>
              <a:gd name="T85" fmla="*/ 22 h 146"/>
              <a:gd name="T86" fmla="*/ 0 w 282"/>
              <a:gd name="T87" fmla="*/ 27 h 14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2" h="146">
                <a:moveTo>
                  <a:pt x="255" y="146"/>
                </a:moveTo>
                <a:lnTo>
                  <a:pt x="261" y="141"/>
                </a:lnTo>
                <a:lnTo>
                  <a:pt x="267" y="135"/>
                </a:lnTo>
                <a:lnTo>
                  <a:pt x="271" y="129"/>
                </a:lnTo>
                <a:lnTo>
                  <a:pt x="274" y="124"/>
                </a:lnTo>
                <a:lnTo>
                  <a:pt x="277" y="116"/>
                </a:lnTo>
                <a:lnTo>
                  <a:pt x="279" y="111"/>
                </a:lnTo>
                <a:lnTo>
                  <a:pt x="281" y="104"/>
                </a:lnTo>
                <a:lnTo>
                  <a:pt x="282" y="98"/>
                </a:lnTo>
                <a:lnTo>
                  <a:pt x="282" y="91"/>
                </a:lnTo>
                <a:lnTo>
                  <a:pt x="281" y="85"/>
                </a:lnTo>
                <a:lnTo>
                  <a:pt x="279" y="78"/>
                </a:lnTo>
                <a:lnTo>
                  <a:pt x="278" y="72"/>
                </a:lnTo>
                <a:lnTo>
                  <a:pt x="274" y="65"/>
                </a:lnTo>
                <a:lnTo>
                  <a:pt x="271" y="59"/>
                </a:lnTo>
                <a:lnTo>
                  <a:pt x="267" y="54"/>
                </a:lnTo>
                <a:lnTo>
                  <a:pt x="261" y="48"/>
                </a:lnTo>
                <a:lnTo>
                  <a:pt x="255" y="42"/>
                </a:lnTo>
                <a:lnTo>
                  <a:pt x="248" y="37"/>
                </a:lnTo>
                <a:lnTo>
                  <a:pt x="241" y="31"/>
                </a:lnTo>
                <a:lnTo>
                  <a:pt x="234" y="27"/>
                </a:lnTo>
                <a:lnTo>
                  <a:pt x="225" y="22"/>
                </a:lnTo>
                <a:lnTo>
                  <a:pt x="217" y="18"/>
                </a:lnTo>
                <a:lnTo>
                  <a:pt x="208" y="14"/>
                </a:lnTo>
                <a:lnTo>
                  <a:pt x="198" y="11"/>
                </a:lnTo>
                <a:lnTo>
                  <a:pt x="188" y="8"/>
                </a:lnTo>
                <a:lnTo>
                  <a:pt x="177" y="5"/>
                </a:lnTo>
                <a:lnTo>
                  <a:pt x="167" y="4"/>
                </a:lnTo>
                <a:lnTo>
                  <a:pt x="155" y="1"/>
                </a:lnTo>
                <a:lnTo>
                  <a:pt x="145" y="0"/>
                </a:lnTo>
                <a:lnTo>
                  <a:pt x="134" y="0"/>
                </a:lnTo>
                <a:lnTo>
                  <a:pt x="122" y="0"/>
                </a:lnTo>
                <a:lnTo>
                  <a:pt x="111" y="0"/>
                </a:lnTo>
                <a:lnTo>
                  <a:pt x="100" y="0"/>
                </a:lnTo>
                <a:lnTo>
                  <a:pt x="88" y="0"/>
                </a:lnTo>
                <a:lnTo>
                  <a:pt x="78" y="1"/>
                </a:lnTo>
                <a:lnTo>
                  <a:pt x="67" y="4"/>
                </a:lnTo>
                <a:lnTo>
                  <a:pt x="55" y="5"/>
                </a:lnTo>
                <a:lnTo>
                  <a:pt x="45" y="8"/>
                </a:lnTo>
                <a:lnTo>
                  <a:pt x="35" y="11"/>
                </a:lnTo>
                <a:lnTo>
                  <a:pt x="25" y="14"/>
                </a:lnTo>
                <a:lnTo>
                  <a:pt x="17" y="18"/>
                </a:lnTo>
                <a:lnTo>
                  <a:pt x="8" y="22"/>
                </a:lnTo>
                <a:lnTo>
                  <a:pt x="0" y="27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56" name="Line 2832">
            <a:extLst>
              <a:ext uri="{FF2B5EF4-FFF2-40B4-BE49-F238E27FC236}">
                <a16:creationId xmlns:a16="http://schemas.microsoft.com/office/drawing/2014/main" id="{00000000-0008-0000-0000-000010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2" y="11052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57" name="Line 2833">
            <a:extLst>
              <a:ext uri="{FF2B5EF4-FFF2-40B4-BE49-F238E27FC236}">
                <a16:creationId xmlns:a16="http://schemas.microsoft.com/office/drawing/2014/main" id="{00000000-0008-0000-0000-000011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2" y="10982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58" name="Line 2834">
            <a:extLst>
              <a:ext uri="{FF2B5EF4-FFF2-40B4-BE49-F238E27FC236}">
                <a16:creationId xmlns:a16="http://schemas.microsoft.com/office/drawing/2014/main" id="{00000000-0008-0000-0000-000012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8" y="10970"/>
            <a:ext cx="1238" cy="7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59" name="Line 2835">
            <a:extLst>
              <a:ext uri="{FF2B5EF4-FFF2-40B4-BE49-F238E27FC236}">
                <a16:creationId xmlns:a16="http://schemas.microsoft.com/office/drawing/2014/main" id="{00000000-0008-0000-0000-000013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0" y="10964"/>
            <a:ext cx="1235" cy="7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0" name="Line 2836">
            <a:extLst>
              <a:ext uri="{FF2B5EF4-FFF2-40B4-BE49-F238E27FC236}">
                <a16:creationId xmlns:a16="http://schemas.microsoft.com/office/drawing/2014/main" id="{00000000-0008-0000-0000-000014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2" y="10961"/>
            <a:ext cx="1233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1" name="Line 2837">
            <a:extLst>
              <a:ext uri="{FF2B5EF4-FFF2-40B4-BE49-F238E27FC236}">
                <a16:creationId xmlns:a16="http://schemas.microsoft.com/office/drawing/2014/main" id="{00000000-0008-0000-0000-0000150F0000}"/>
              </a:ext>
            </a:extLst>
          </xdr:cNvPr>
          <xdr:cNvSpPr>
            <a:spLocks noChangeShapeType="1"/>
          </xdr:cNvSpPr>
        </xdr:nvSpPr>
        <xdr:spPr bwMode="auto">
          <a:xfrm>
            <a:off x="6862" y="10816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2" name="Line 2838">
            <a:extLst>
              <a:ext uri="{FF2B5EF4-FFF2-40B4-BE49-F238E27FC236}">
                <a16:creationId xmlns:a16="http://schemas.microsoft.com/office/drawing/2014/main" id="{00000000-0008-0000-0000-000016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62" y="8406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3" name="Line 2839">
            <a:extLst>
              <a:ext uri="{FF2B5EF4-FFF2-40B4-BE49-F238E27FC236}">
                <a16:creationId xmlns:a16="http://schemas.microsoft.com/office/drawing/2014/main" id="{00000000-0008-0000-0000-000017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67" y="8491"/>
            <a:ext cx="1" cy="23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4" name="Line 2840">
            <a:extLst>
              <a:ext uri="{FF2B5EF4-FFF2-40B4-BE49-F238E27FC236}">
                <a16:creationId xmlns:a16="http://schemas.microsoft.com/office/drawing/2014/main" id="{00000000-0008-0000-0000-0000180F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10770"/>
            <a:ext cx="1233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5" name="Line 2841">
            <a:extLst>
              <a:ext uri="{FF2B5EF4-FFF2-40B4-BE49-F238E27FC236}">
                <a16:creationId xmlns:a16="http://schemas.microsoft.com/office/drawing/2014/main" id="{00000000-0008-0000-0000-0000190F0000}"/>
              </a:ext>
            </a:extLst>
          </xdr:cNvPr>
          <xdr:cNvSpPr>
            <a:spLocks noChangeShapeType="1"/>
          </xdr:cNvSpPr>
        </xdr:nvSpPr>
        <xdr:spPr bwMode="auto">
          <a:xfrm>
            <a:off x="7113" y="10768"/>
            <a:ext cx="1232" cy="7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6" name="Line 2842">
            <a:extLst>
              <a:ext uri="{FF2B5EF4-FFF2-40B4-BE49-F238E27FC236}">
                <a16:creationId xmlns:a16="http://schemas.microsoft.com/office/drawing/2014/main" id="{00000000-0008-0000-0000-00001A0F0000}"/>
              </a:ext>
            </a:extLst>
          </xdr:cNvPr>
          <xdr:cNvSpPr>
            <a:spLocks noChangeShapeType="1"/>
          </xdr:cNvSpPr>
        </xdr:nvSpPr>
        <xdr:spPr bwMode="auto">
          <a:xfrm>
            <a:off x="7077" y="10962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7" name="Line 2843">
            <a:extLst>
              <a:ext uri="{FF2B5EF4-FFF2-40B4-BE49-F238E27FC236}">
                <a16:creationId xmlns:a16="http://schemas.microsoft.com/office/drawing/2014/main" id="{00000000-0008-0000-0000-00001B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77" y="8552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8" name="Line 2844">
            <a:extLst>
              <a:ext uri="{FF2B5EF4-FFF2-40B4-BE49-F238E27FC236}">
                <a16:creationId xmlns:a16="http://schemas.microsoft.com/office/drawing/2014/main" id="{00000000-0008-0000-0000-00001C0F0000}"/>
              </a:ext>
            </a:extLst>
          </xdr:cNvPr>
          <xdr:cNvSpPr>
            <a:spLocks noChangeShapeType="1"/>
          </xdr:cNvSpPr>
        </xdr:nvSpPr>
        <xdr:spPr bwMode="auto">
          <a:xfrm>
            <a:off x="7102" y="8655"/>
            <a:ext cx="1" cy="23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69" name="Line 2845">
            <a:extLst>
              <a:ext uri="{FF2B5EF4-FFF2-40B4-BE49-F238E27FC236}">
                <a16:creationId xmlns:a16="http://schemas.microsoft.com/office/drawing/2014/main" id="{00000000-0008-0000-0000-00001D0F0000}"/>
              </a:ext>
            </a:extLst>
          </xdr:cNvPr>
          <xdr:cNvSpPr>
            <a:spLocks noChangeShapeType="1"/>
          </xdr:cNvSpPr>
        </xdr:nvSpPr>
        <xdr:spPr bwMode="auto">
          <a:xfrm>
            <a:off x="7108" y="8659"/>
            <a:ext cx="1" cy="230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70" name="Freeform 2846">
            <a:extLst>
              <a:ext uri="{FF2B5EF4-FFF2-40B4-BE49-F238E27FC236}">
                <a16:creationId xmlns:a16="http://schemas.microsoft.com/office/drawing/2014/main" id="{00000000-0008-0000-0000-00001E0F0000}"/>
              </a:ext>
            </a:extLst>
          </xdr:cNvPr>
          <xdr:cNvSpPr>
            <a:spLocks/>
          </xdr:cNvSpPr>
        </xdr:nvSpPr>
        <xdr:spPr bwMode="auto">
          <a:xfrm>
            <a:off x="7142" y="8392"/>
            <a:ext cx="12" cy="20"/>
          </a:xfrm>
          <a:custGeom>
            <a:avLst/>
            <a:gdLst>
              <a:gd name="T0" fmla="*/ 0 w 35"/>
              <a:gd name="T1" fmla="*/ 0 h 60"/>
              <a:gd name="T2" fmla="*/ 0 w 35"/>
              <a:gd name="T3" fmla="*/ 3 h 60"/>
              <a:gd name="T4" fmla="*/ 2 w 35"/>
              <a:gd name="T5" fmla="*/ 10 h 60"/>
              <a:gd name="T6" fmla="*/ 3 w 35"/>
              <a:gd name="T7" fmla="*/ 17 h 60"/>
              <a:gd name="T8" fmla="*/ 5 w 35"/>
              <a:gd name="T9" fmla="*/ 23 h 60"/>
              <a:gd name="T10" fmla="*/ 9 w 35"/>
              <a:gd name="T11" fmla="*/ 30 h 60"/>
              <a:gd name="T12" fmla="*/ 12 w 35"/>
              <a:gd name="T13" fmla="*/ 35 h 60"/>
              <a:gd name="T14" fmla="*/ 18 w 35"/>
              <a:gd name="T15" fmla="*/ 43 h 60"/>
              <a:gd name="T16" fmla="*/ 22 w 35"/>
              <a:gd name="T17" fmla="*/ 48 h 60"/>
              <a:gd name="T18" fmla="*/ 29 w 35"/>
              <a:gd name="T19" fmla="*/ 54 h 60"/>
              <a:gd name="T20" fmla="*/ 35 w 35"/>
              <a:gd name="T21" fmla="*/ 6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5" h="60">
                <a:moveTo>
                  <a:pt x="0" y="0"/>
                </a:moveTo>
                <a:lnTo>
                  <a:pt x="0" y="3"/>
                </a:lnTo>
                <a:lnTo>
                  <a:pt x="2" y="10"/>
                </a:lnTo>
                <a:lnTo>
                  <a:pt x="3" y="17"/>
                </a:lnTo>
                <a:lnTo>
                  <a:pt x="5" y="23"/>
                </a:lnTo>
                <a:lnTo>
                  <a:pt x="9" y="30"/>
                </a:lnTo>
                <a:lnTo>
                  <a:pt x="12" y="35"/>
                </a:lnTo>
                <a:lnTo>
                  <a:pt x="18" y="43"/>
                </a:lnTo>
                <a:lnTo>
                  <a:pt x="22" y="48"/>
                </a:lnTo>
                <a:lnTo>
                  <a:pt x="29" y="54"/>
                </a:lnTo>
                <a:lnTo>
                  <a:pt x="35" y="6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71" name="Line 2847">
            <a:extLst>
              <a:ext uri="{FF2B5EF4-FFF2-40B4-BE49-F238E27FC236}">
                <a16:creationId xmlns:a16="http://schemas.microsoft.com/office/drawing/2014/main" id="{00000000-0008-0000-0000-00001F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75" y="8427"/>
            <a:ext cx="1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72" name="Line 2848">
            <a:extLst>
              <a:ext uri="{FF2B5EF4-FFF2-40B4-BE49-F238E27FC236}">
                <a16:creationId xmlns:a16="http://schemas.microsoft.com/office/drawing/2014/main" id="{00000000-0008-0000-0000-000020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77" y="8428"/>
            <a:ext cx="1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73" name="Line 2849">
            <a:extLst>
              <a:ext uri="{FF2B5EF4-FFF2-40B4-BE49-F238E27FC236}">
                <a16:creationId xmlns:a16="http://schemas.microsoft.com/office/drawing/2014/main" id="{00000000-0008-0000-0000-0000210F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10270"/>
            <a:ext cx="1233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74" name="Line 2850">
            <a:extLst>
              <a:ext uri="{FF2B5EF4-FFF2-40B4-BE49-F238E27FC236}">
                <a16:creationId xmlns:a16="http://schemas.microsoft.com/office/drawing/2014/main" id="{00000000-0008-0000-0000-000022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2" y="10080"/>
            <a:ext cx="1233" cy="7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75" name="Line 2851">
            <a:extLst>
              <a:ext uri="{FF2B5EF4-FFF2-40B4-BE49-F238E27FC236}">
                <a16:creationId xmlns:a16="http://schemas.microsoft.com/office/drawing/2014/main" id="{00000000-0008-0000-0000-000023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4" y="10077"/>
            <a:ext cx="1231" cy="7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76" name="Freeform 2852">
            <a:extLst>
              <a:ext uri="{FF2B5EF4-FFF2-40B4-BE49-F238E27FC236}">
                <a16:creationId xmlns:a16="http://schemas.microsoft.com/office/drawing/2014/main" id="{00000000-0008-0000-0000-0000240F0000}"/>
              </a:ext>
            </a:extLst>
          </xdr:cNvPr>
          <xdr:cNvSpPr>
            <a:spLocks/>
          </xdr:cNvSpPr>
        </xdr:nvSpPr>
        <xdr:spPr bwMode="auto">
          <a:xfrm>
            <a:off x="8730" y="9281"/>
            <a:ext cx="15" cy="6"/>
          </a:xfrm>
          <a:custGeom>
            <a:avLst/>
            <a:gdLst>
              <a:gd name="T0" fmla="*/ 0 w 45"/>
              <a:gd name="T1" fmla="*/ 18 h 18"/>
              <a:gd name="T2" fmla="*/ 10 w 45"/>
              <a:gd name="T3" fmla="*/ 16 h 18"/>
              <a:gd name="T4" fmla="*/ 18 w 45"/>
              <a:gd name="T5" fmla="*/ 11 h 18"/>
              <a:gd name="T6" fmla="*/ 28 w 45"/>
              <a:gd name="T7" fmla="*/ 8 h 18"/>
              <a:gd name="T8" fmla="*/ 37 w 45"/>
              <a:gd name="T9" fmla="*/ 4 h 18"/>
              <a:gd name="T10" fmla="*/ 45 w 45"/>
              <a:gd name="T11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5" h="18">
                <a:moveTo>
                  <a:pt x="0" y="18"/>
                </a:moveTo>
                <a:lnTo>
                  <a:pt x="10" y="16"/>
                </a:lnTo>
                <a:lnTo>
                  <a:pt x="18" y="11"/>
                </a:lnTo>
                <a:lnTo>
                  <a:pt x="28" y="8"/>
                </a:lnTo>
                <a:lnTo>
                  <a:pt x="37" y="4"/>
                </a:lnTo>
                <a:lnTo>
                  <a:pt x="45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77" name="Freeform 2853">
            <a:extLst>
              <a:ext uri="{FF2B5EF4-FFF2-40B4-BE49-F238E27FC236}">
                <a16:creationId xmlns:a16="http://schemas.microsoft.com/office/drawing/2014/main" id="{00000000-0008-0000-0000-0000250F0000}"/>
              </a:ext>
            </a:extLst>
          </xdr:cNvPr>
          <xdr:cNvSpPr>
            <a:spLocks/>
          </xdr:cNvSpPr>
        </xdr:nvSpPr>
        <xdr:spPr bwMode="auto">
          <a:xfrm>
            <a:off x="8616" y="9347"/>
            <a:ext cx="15" cy="6"/>
          </a:xfrm>
          <a:custGeom>
            <a:avLst/>
            <a:gdLst>
              <a:gd name="T0" fmla="*/ 0 w 46"/>
              <a:gd name="T1" fmla="*/ 18 h 18"/>
              <a:gd name="T2" fmla="*/ 10 w 46"/>
              <a:gd name="T3" fmla="*/ 15 h 18"/>
              <a:gd name="T4" fmla="*/ 20 w 46"/>
              <a:gd name="T5" fmla="*/ 12 h 18"/>
              <a:gd name="T6" fmla="*/ 28 w 46"/>
              <a:gd name="T7" fmla="*/ 8 h 18"/>
              <a:gd name="T8" fmla="*/ 38 w 46"/>
              <a:gd name="T9" fmla="*/ 4 h 18"/>
              <a:gd name="T10" fmla="*/ 46 w 46"/>
              <a:gd name="T11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6" h="18">
                <a:moveTo>
                  <a:pt x="0" y="18"/>
                </a:moveTo>
                <a:lnTo>
                  <a:pt x="10" y="15"/>
                </a:lnTo>
                <a:lnTo>
                  <a:pt x="20" y="12"/>
                </a:lnTo>
                <a:lnTo>
                  <a:pt x="28" y="8"/>
                </a:lnTo>
                <a:lnTo>
                  <a:pt x="38" y="4"/>
                </a:lnTo>
                <a:lnTo>
                  <a:pt x="4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78" name="Freeform 2854">
            <a:extLst>
              <a:ext uri="{FF2B5EF4-FFF2-40B4-BE49-F238E27FC236}">
                <a16:creationId xmlns:a16="http://schemas.microsoft.com/office/drawing/2014/main" id="{00000000-0008-0000-0000-0000260F0000}"/>
              </a:ext>
            </a:extLst>
          </xdr:cNvPr>
          <xdr:cNvSpPr>
            <a:spLocks/>
          </xdr:cNvSpPr>
        </xdr:nvSpPr>
        <xdr:spPr bwMode="auto">
          <a:xfrm>
            <a:off x="8651" y="9238"/>
            <a:ext cx="14" cy="40"/>
          </a:xfrm>
          <a:custGeom>
            <a:avLst/>
            <a:gdLst>
              <a:gd name="T0" fmla="*/ 41 w 41"/>
              <a:gd name="T1" fmla="*/ 0 h 121"/>
              <a:gd name="T2" fmla="*/ 34 w 41"/>
              <a:gd name="T3" fmla="*/ 5 h 121"/>
              <a:gd name="T4" fmla="*/ 27 w 41"/>
              <a:gd name="T5" fmla="*/ 11 h 121"/>
              <a:gd name="T6" fmla="*/ 21 w 41"/>
              <a:gd name="T7" fmla="*/ 15 h 121"/>
              <a:gd name="T8" fmla="*/ 16 w 41"/>
              <a:gd name="T9" fmla="*/ 23 h 121"/>
              <a:gd name="T10" fmla="*/ 11 w 41"/>
              <a:gd name="T11" fmla="*/ 28 h 121"/>
              <a:gd name="T12" fmla="*/ 7 w 41"/>
              <a:gd name="T13" fmla="*/ 34 h 121"/>
              <a:gd name="T14" fmla="*/ 4 w 41"/>
              <a:gd name="T15" fmla="*/ 40 h 121"/>
              <a:gd name="T16" fmla="*/ 3 w 41"/>
              <a:gd name="T17" fmla="*/ 47 h 121"/>
              <a:gd name="T18" fmla="*/ 1 w 41"/>
              <a:gd name="T19" fmla="*/ 52 h 121"/>
              <a:gd name="T20" fmla="*/ 0 w 41"/>
              <a:gd name="T21" fmla="*/ 60 h 121"/>
              <a:gd name="T22" fmla="*/ 0 w 41"/>
              <a:gd name="T23" fmla="*/ 67 h 121"/>
              <a:gd name="T24" fmla="*/ 1 w 41"/>
              <a:gd name="T25" fmla="*/ 72 h 121"/>
              <a:gd name="T26" fmla="*/ 3 w 41"/>
              <a:gd name="T27" fmla="*/ 80 h 121"/>
              <a:gd name="T28" fmla="*/ 4 w 41"/>
              <a:gd name="T29" fmla="*/ 85 h 121"/>
              <a:gd name="T30" fmla="*/ 7 w 41"/>
              <a:gd name="T31" fmla="*/ 91 h 121"/>
              <a:gd name="T32" fmla="*/ 11 w 41"/>
              <a:gd name="T33" fmla="*/ 98 h 121"/>
              <a:gd name="T34" fmla="*/ 16 w 41"/>
              <a:gd name="T35" fmla="*/ 104 h 121"/>
              <a:gd name="T36" fmla="*/ 21 w 41"/>
              <a:gd name="T37" fmla="*/ 110 h 121"/>
              <a:gd name="T38" fmla="*/ 27 w 41"/>
              <a:gd name="T39" fmla="*/ 115 h 121"/>
              <a:gd name="T40" fmla="*/ 33 w 41"/>
              <a:gd name="T41" fmla="*/ 121 h 1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</a:cxnLst>
            <a:rect l="0" t="0" r="r" b="b"/>
            <a:pathLst>
              <a:path w="41" h="121">
                <a:moveTo>
                  <a:pt x="41" y="0"/>
                </a:moveTo>
                <a:lnTo>
                  <a:pt x="34" y="5"/>
                </a:lnTo>
                <a:lnTo>
                  <a:pt x="27" y="11"/>
                </a:lnTo>
                <a:lnTo>
                  <a:pt x="21" y="15"/>
                </a:lnTo>
                <a:lnTo>
                  <a:pt x="16" y="23"/>
                </a:lnTo>
                <a:lnTo>
                  <a:pt x="11" y="28"/>
                </a:lnTo>
                <a:lnTo>
                  <a:pt x="7" y="34"/>
                </a:lnTo>
                <a:lnTo>
                  <a:pt x="4" y="40"/>
                </a:lnTo>
                <a:lnTo>
                  <a:pt x="3" y="47"/>
                </a:lnTo>
                <a:lnTo>
                  <a:pt x="1" y="52"/>
                </a:lnTo>
                <a:lnTo>
                  <a:pt x="0" y="60"/>
                </a:lnTo>
                <a:lnTo>
                  <a:pt x="0" y="67"/>
                </a:lnTo>
                <a:lnTo>
                  <a:pt x="1" y="72"/>
                </a:lnTo>
                <a:lnTo>
                  <a:pt x="3" y="80"/>
                </a:lnTo>
                <a:lnTo>
                  <a:pt x="4" y="85"/>
                </a:lnTo>
                <a:lnTo>
                  <a:pt x="7" y="91"/>
                </a:lnTo>
                <a:lnTo>
                  <a:pt x="11" y="98"/>
                </a:lnTo>
                <a:lnTo>
                  <a:pt x="16" y="104"/>
                </a:lnTo>
                <a:lnTo>
                  <a:pt x="21" y="110"/>
                </a:lnTo>
                <a:lnTo>
                  <a:pt x="27" y="115"/>
                </a:lnTo>
                <a:lnTo>
                  <a:pt x="33" y="121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79" name="Freeform 2855">
            <a:extLst>
              <a:ext uri="{FF2B5EF4-FFF2-40B4-BE49-F238E27FC236}">
                <a16:creationId xmlns:a16="http://schemas.microsoft.com/office/drawing/2014/main" id="{00000000-0008-0000-0000-0000270F0000}"/>
              </a:ext>
            </a:extLst>
          </xdr:cNvPr>
          <xdr:cNvSpPr>
            <a:spLocks/>
          </xdr:cNvSpPr>
        </xdr:nvSpPr>
        <xdr:spPr bwMode="auto">
          <a:xfrm>
            <a:off x="8537" y="9304"/>
            <a:ext cx="13" cy="17"/>
          </a:xfrm>
          <a:custGeom>
            <a:avLst/>
            <a:gdLst>
              <a:gd name="T0" fmla="*/ 40 w 40"/>
              <a:gd name="T1" fmla="*/ 0 h 53"/>
              <a:gd name="T2" fmla="*/ 33 w 40"/>
              <a:gd name="T3" fmla="*/ 6 h 53"/>
              <a:gd name="T4" fmla="*/ 27 w 40"/>
              <a:gd name="T5" fmla="*/ 10 h 53"/>
              <a:gd name="T6" fmla="*/ 20 w 40"/>
              <a:gd name="T7" fmla="*/ 16 h 53"/>
              <a:gd name="T8" fmla="*/ 16 w 40"/>
              <a:gd name="T9" fmla="*/ 21 h 53"/>
              <a:gd name="T10" fmla="*/ 12 w 40"/>
              <a:gd name="T11" fmla="*/ 28 h 53"/>
              <a:gd name="T12" fmla="*/ 7 w 40"/>
              <a:gd name="T13" fmla="*/ 34 h 53"/>
              <a:gd name="T14" fmla="*/ 5 w 40"/>
              <a:gd name="T15" fmla="*/ 40 h 53"/>
              <a:gd name="T16" fmla="*/ 2 w 40"/>
              <a:gd name="T17" fmla="*/ 47 h 53"/>
              <a:gd name="T18" fmla="*/ 0 w 40"/>
              <a:gd name="T19" fmla="*/ 53 h 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40" h="53">
                <a:moveTo>
                  <a:pt x="40" y="0"/>
                </a:moveTo>
                <a:lnTo>
                  <a:pt x="33" y="6"/>
                </a:lnTo>
                <a:lnTo>
                  <a:pt x="27" y="10"/>
                </a:lnTo>
                <a:lnTo>
                  <a:pt x="20" y="16"/>
                </a:lnTo>
                <a:lnTo>
                  <a:pt x="16" y="21"/>
                </a:lnTo>
                <a:lnTo>
                  <a:pt x="12" y="28"/>
                </a:lnTo>
                <a:lnTo>
                  <a:pt x="7" y="34"/>
                </a:lnTo>
                <a:lnTo>
                  <a:pt x="5" y="40"/>
                </a:lnTo>
                <a:lnTo>
                  <a:pt x="2" y="47"/>
                </a:lnTo>
                <a:lnTo>
                  <a:pt x="0" y="53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80" name="Freeform 2856">
            <a:extLst>
              <a:ext uri="{FF2B5EF4-FFF2-40B4-BE49-F238E27FC236}">
                <a16:creationId xmlns:a16="http://schemas.microsoft.com/office/drawing/2014/main" id="{00000000-0008-0000-0000-0000280F0000}"/>
              </a:ext>
            </a:extLst>
          </xdr:cNvPr>
          <xdr:cNvSpPr>
            <a:spLocks/>
          </xdr:cNvSpPr>
        </xdr:nvSpPr>
        <xdr:spPr bwMode="auto">
          <a:xfrm>
            <a:off x="8631" y="9342"/>
            <a:ext cx="7" cy="5"/>
          </a:xfrm>
          <a:custGeom>
            <a:avLst/>
            <a:gdLst>
              <a:gd name="T0" fmla="*/ 0 w 21"/>
              <a:gd name="T1" fmla="*/ 15 h 15"/>
              <a:gd name="T2" fmla="*/ 8 w 21"/>
              <a:gd name="T3" fmla="*/ 10 h 15"/>
              <a:gd name="T4" fmla="*/ 15 w 21"/>
              <a:gd name="T5" fmla="*/ 6 h 15"/>
              <a:gd name="T6" fmla="*/ 21 w 21"/>
              <a:gd name="T7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1" h="15">
                <a:moveTo>
                  <a:pt x="0" y="15"/>
                </a:moveTo>
                <a:lnTo>
                  <a:pt x="8" y="10"/>
                </a:lnTo>
                <a:lnTo>
                  <a:pt x="15" y="6"/>
                </a:lnTo>
                <a:lnTo>
                  <a:pt x="21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81" name="Freeform 2857">
            <a:extLst>
              <a:ext uri="{FF2B5EF4-FFF2-40B4-BE49-F238E27FC236}">
                <a16:creationId xmlns:a16="http://schemas.microsoft.com/office/drawing/2014/main" id="{00000000-0008-0000-0000-0000290F0000}"/>
              </a:ext>
            </a:extLst>
          </xdr:cNvPr>
          <xdr:cNvSpPr>
            <a:spLocks/>
          </xdr:cNvSpPr>
        </xdr:nvSpPr>
        <xdr:spPr bwMode="auto">
          <a:xfrm>
            <a:off x="8632" y="9347"/>
            <a:ext cx="6" cy="3"/>
          </a:xfrm>
          <a:custGeom>
            <a:avLst/>
            <a:gdLst>
              <a:gd name="T0" fmla="*/ 0 w 16"/>
              <a:gd name="T1" fmla="*/ 10 h 10"/>
              <a:gd name="T2" fmla="*/ 8 w 16"/>
              <a:gd name="T3" fmla="*/ 4 h 10"/>
              <a:gd name="T4" fmla="*/ 16 w 16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8" y="4"/>
                </a:lnTo>
                <a:lnTo>
                  <a:pt x="1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82" name="Freeform 2858">
            <a:extLst>
              <a:ext uri="{FF2B5EF4-FFF2-40B4-BE49-F238E27FC236}">
                <a16:creationId xmlns:a16="http://schemas.microsoft.com/office/drawing/2014/main" id="{00000000-0008-0000-0000-00002A0F0000}"/>
              </a:ext>
            </a:extLst>
          </xdr:cNvPr>
          <xdr:cNvSpPr>
            <a:spLocks/>
          </xdr:cNvSpPr>
        </xdr:nvSpPr>
        <xdr:spPr bwMode="auto">
          <a:xfrm>
            <a:off x="8745" y="9276"/>
            <a:ext cx="8" cy="5"/>
          </a:xfrm>
          <a:custGeom>
            <a:avLst/>
            <a:gdLst>
              <a:gd name="T0" fmla="*/ 0 w 22"/>
              <a:gd name="T1" fmla="*/ 16 h 16"/>
              <a:gd name="T2" fmla="*/ 8 w 22"/>
              <a:gd name="T3" fmla="*/ 10 h 16"/>
              <a:gd name="T4" fmla="*/ 15 w 22"/>
              <a:gd name="T5" fmla="*/ 6 h 16"/>
              <a:gd name="T6" fmla="*/ 22 w 22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2" h="16">
                <a:moveTo>
                  <a:pt x="0" y="16"/>
                </a:moveTo>
                <a:lnTo>
                  <a:pt x="8" y="10"/>
                </a:lnTo>
                <a:lnTo>
                  <a:pt x="15" y="6"/>
                </a:lnTo>
                <a:lnTo>
                  <a:pt x="22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83" name="Freeform 2859">
            <a:extLst>
              <a:ext uri="{FF2B5EF4-FFF2-40B4-BE49-F238E27FC236}">
                <a16:creationId xmlns:a16="http://schemas.microsoft.com/office/drawing/2014/main" id="{00000000-0008-0000-0000-00002B0F0000}"/>
              </a:ext>
            </a:extLst>
          </xdr:cNvPr>
          <xdr:cNvSpPr>
            <a:spLocks/>
          </xdr:cNvSpPr>
        </xdr:nvSpPr>
        <xdr:spPr bwMode="auto">
          <a:xfrm>
            <a:off x="8747" y="9281"/>
            <a:ext cx="5" cy="3"/>
          </a:xfrm>
          <a:custGeom>
            <a:avLst/>
            <a:gdLst>
              <a:gd name="T0" fmla="*/ 0 w 14"/>
              <a:gd name="T1" fmla="*/ 10 h 10"/>
              <a:gd name="T2" fmla="*/ 7 w 14"/>
              <a:gd name="T3" fmla="*/ 6 h 10"/>
              <a:gd name="T4" fmla="*/ 14 w 14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10">
                <a:moveTo>
                  <a:pt x="0" y="10"/>
                </a:moveTo>
                <a:lnTo>
                  <a:pt x="7" y="6"/>
                </a:lnTo>
                <a:lnTo>
                  <a:pt x="1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84" name="Line 2860">
            <a:extLst>
              <a:ext uri="{FF2B5EF4-FFF2-40B4-BE49-F238E27FC236}">
                <a16:creationId xmlns:a16="http://schemas.microsoft.com/office/drawing/2014/main" id="{00000000-0008-0000-0000-00002C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550" y="9302"/>
            <a:ext cx="3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85" name="Line 2861">
            <a:extLst>
              <a:ext uri="{FF2B5EF4-FFF2-40B4-BE49-F238E27FC236}">
                <a16:creationId xmlns:a16="http://schemas.microsoft.com/office/drawing/2014/main" id="{00000000-0008-0000-0000-00002D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65" y="9236"/>
            <a:ext cx="2" cy="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86" name="Freeform 2862">
            <a:extLst>
              <a:ext uri="{FF2B5EF4-FFF2-40B4-BE49-F238E27FC236}">
                <a16:creationId xmlns:a16="http://schemas.microsoft.com/office/drawing/2014/main" id="{00000000-0008-0000-0000-00002E0F0000}"/>
              </a:ext>
            </a:extLst>
          </xdr:cNvPr>
          <xdr:cNvSpPr>
            <a:spLocks/>
          </xdr:cNvSpPr>
        </xdr:nvSpPr>
        <xdr:spPr bwMode="auto">
          <a:xfrm>
            <a:off x="8638" y="9327"/>
            <a:ext cx="11" cy="20"/>
          </a:xfrm>
          <a:custGeom>
            <a:avLst/>
            <a:gdLst>
              <a:gd name="T0" fmla="*/ 0 w 34"/>
              <a:gd name="T1" fmla="*/ 60 h 60"/>
              <a:gd name="T2" fmla="*/ 7 w 34"/>
              <a:gd name="T3" fmla="*/ 54 h 60"/>
              <a:gd name="T4" fmla="*/ 12 w 34"/>
              <a:gd name="T5" fmla="*/ 48 h 60"/>
              <a:gd name="T6" fmla="*/ 18 w 34"/>
              <a:gd name="T7" fmla="*/ 43 h 60"/>
              <a:gd name="T8" fmla="*/ 22 w 34"/>
              <a:gd name="T9" fmla="*/ 35 h 60"/>
              <a:gd name="T10" fmla="*/ 27 w 34"/>
              <a:gd name="T11" fmla="*/ 30 h 60"/>
              <a:gd name="T12" fmla="*/ 29 w 34"/>
              <a:gd name="T13" fmla="*/ 23 h 60"/>
              <a:gd name="T14" fmla="*/ 32 w 34"/>
              <a:gd name="T15" fmla="*/ 17 h 60"/>
              <a:gd name="T16" fmla="*/ 34 w 34"/>
              <a:gd name="T17" fmla="*/ 10 h 60"/>
              <a:gd name="T18" fmla="*/ 34 w 34"/>
              <a:gd name="T19" fmla="*/ 3 h 60"/>
              <a:gd name="T20" fmla="*/ 34 w 34"/>
              <a:gd name="T21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60">
                <a:moveTo>
                  <a:pt x="0" y="60"/>
                </a:moveTo>
                <a:lnTo>
                  <a:pt x="7" y="54"/>
                </a:lnTo>
                <a:lnTo>
                  <a:pt x="12" y="48"/>
                </a:lnTo>
                <a:lnTo>
                  <a:pt x="18" y="43"/>
                </a:lnTo>
                <a:lnTo>
                  <a:pt x="22" y="35"/>
                </a:lnTo>
                <a:lnTo>
                  <a:pt x="27" y="30"/>
                </a:lnTo>
                <a:lnTo>
                  <a:pt x="29" y="23"/>
                </a:lnTo>
                <a:lnTo>
                  <a:pt x="32" y="17"/>
                </a:lnTo>
                <a:lnTo>
                  <a:pt x="34" y="10"/>
                </a:lnTo>
                <a:lnTo>
                  <a:pt x="34" y="3"/>
                </a:lnTo>
                <a:lnTo>
                  <a:pt x="3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87" name="Freeform 2863">
            <a:extLst>
              <a:ext uri="{FF2B5EF4-FFF2-40B4-BE49-F238E27FC236}">
                <a16:creationId xmlns:a16="http://schemas.microsoft.com/office/drawing/2014/main" id="{00000000-0008-0000-0000-00002F0F0000}"/>
              </a:ext>
            </a:extLst>
          </xdr:cNvPr>
          <xdr:cNvSpPr>
            <a:spLocks/>
          </xdr:cNvSpPr>
        </xdr:nvSpPr>
        <xdr:spPr bwMode="auto">
          <a:xfrm>
            <a:off x="8752" y="9261"/>
            <a:ext cx="12" cy="20"/>
          </a:xfrm>
          <a:custGeom>
            <a:avLst/>
            <a:gdLst>
              <a:gd name="T0" fmla="*/ 0 w 36"/>
              <a:gd name="T1" fmla="*/ 59 h 59"/>
              <a:gd name="T2" fmla="*/ 7 w 36"/>
              <a:gd name="T3" fmla="*/ 54 h 59"/>
              <a:gd name="T4" fmla="*/ 13 w 36"/>
              <a:gd name="T5" fmla="*/ 48 h 59"/>
              <a:gd name="T6" fmla="*/ 19 w 36"/>
              <a:gd name="T7" fmla="*/ 42 h 59"/>
              <a:gd name="T8" fmla="*/ 23 w 36"/>
              <a:gd name="T9" fmla="*/ 35 h 59"/>
              <a:gd name="T10" fmla="*/ 27 w 36"/>
              <a:gd name="T11" fmla="*/ 30 h 59"/>
              <a:gd name="T12" fmla="*/ 30 w 36"/>
              <a:gd name="T13" fmla="*/ 22 h 59"/>
              <a:gd name="T14" fmla="*/ 33 w 36"/>
              <a:gd name="T15" fmla="*/ 17 h 59"/>
              <a:gd name="T16" fmla="*/ 34 w 36"/>
              <a:gd name="T17" fmla="*/ 10 h 59"/>
              <a:gd name="T18" fmla="*/ 36 w 36"/>
              <a:gd name="T19" fmla="*/ 2 h 59"/>
              <a:gd name="T20" fmla="*/ 36 w 36"/>
              <a:gd name="T21" fmla="*/ 0 h 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6" h="59">
                <a:moveTo>
                  <a:pt x="0" y="59"/>
                </a:moveTo>
                <a:lnTo>
                  <a:pt x="7" y="54"/>
                </a:lnTo>
                <a:lnTo>
                  <a:pt x="13" y="48"/>
                </a:lnTo>
                <a:lnTo>
                  <a:pt x="19" y="42"/>
                </a:lnTo>
                <a:lnTo>
                  <a:pt x="23" y="35"/>
                </a:lnTo>
                <a:lnTo>
                  <a:pt x="27" y="30"/>
                </a:lnTo>
                <a:lnTo>
                  <a:pt x="30" y="22"/>
                </a:lnTo>
                <a:lnTo>
                  <a:pt x="33" y="17"/>
                </a:lnTo>
                <a:lnTo>
                  <a:pt x="34" y="10"/>
                </a:lnTo>
                <a:lnTo>
                  <a:pt x="36" y="2"/>
                </a:lnTo>
                <a:lnTo>
                  <a:pt x="36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88" name="Freeform 2864">
            <a:extLst>
              <a:ext uri="{FF2B5EF4-FFF2-40B4-BE49-F238E27FC236}">
                <a16:creationId xmlns:a16="http://schemas.microsoft.com/office/drawing/2014/main" id="{00000000-0008-0000-0000-0000300F0000}"/>
              </a:ext>
            </a:extLst>
          </xdr:cNvPr>
          <xdr:cNvSpPr>
            <a:spLocks/>
          </xdr:cNvSpPr>
        </xdr:nvSpPr>
        <xdr:spPr bwMode="auto">
          <a:xfrm>
            <a:off x="8553" y="9293"/>
            <a:ext cx="94" cy="49"/>
          </a:xfrm>
          <a:custGeom>
            <a:avLst/>
            <a:gdLst>
              <a:gd name="T0" fmla="*/ 254 w 281"/>
              <a:gd name="T1" fmla="*/ 148 h 148"/>
              <a:gd name="T2" fmla="*/ 260 w 281"/>
              <a:gd name="T3" fmla="*/ 143 h 148"/>
              <a:gd name="T4" fmla="*/ 265 w 281"/>
              <a:gd name="T5" fmla="*/ 137 h 148"/>
              <a:gd name="T6" fmla="*/ 270 w 281"/>
              <a:gd name="T7" fmla="*/ 131 h 148"/>
              <a:gd name="T8" fmla="*/ 274 w 281"/>
              <a:gd name="T9" fmla="*/ 124 h 148"/>
              <a:gd name="T10" fmla="*/ 277 w 281"/>
              <a:gd name="T11" fmla="*/ 118 h 148"/>
              <a:gd name="T12" fmla="*/ 280 w 281"/>
              <a:gd name="T13" fmla="*/ 111 h 148"/>
              <a:gd name="T14" fmla="*/ 281 w 281"/>
              <a:gd name="T15" fmla="*/ 106 h 148"/>
              <a:gd name="T16" fmla="*/ 281 w 281"/>
              <a:gd name="T17" fmla="*/ 99 h 148"/>
              <a:gd name="T18" fmla="*/ 281 w 281"/>
              <a:gd name="T19" fmla="*/ 93 h 148"/>
              <a:gd name="T20" fmla="*/ 281 w 281"/>
              <a:gd name="T21" fmla="*/ 86 h 148"/>
              <a:gd name="T22" fmla="*/ 280 w 281"/>
              <a:gd name="T23" fmla="*/ 80 h 148"/>
              <a:gd name="T24" fmla="*/ 277 w 281"/>
              <a:gd name="T25" fmla="*/ 73 h 148"/>
              <a:gd name="T26" fmla="*/ 274 w 281"/>
              <a:gd name="T27" fmla="*/ 67 h 148"/>
              <a:gd name="T28" fmla="*/ 270 w 281"/>
              <a:gd name="T29" fmla="*/ 61 h 148"/>
              <a:gd name="T30" fmla="*/ 265 w 281"/>
              <a:gd name="T31" fmla="*/ 54 h 148"/>
              <a:gd name="T32" fmla="*/ 260 w 281"/>
              <a:gd name="T33" fmla="*/ 49 h 148"/>
              <a:gd name="T34" fmla="*/ 254 w 281"/>
              <a:gd name="T35" fmla="*/ 43 h 148"/>
              <a:gd name="T36" fmla="*/ 248 w 281"/>
              <a:gd name="T37" fmla="*/ 39 h 148"/>
              <a:gd name="T38" fmla="*/ 241 w 281"/>
              <a:gd name="T39" fmla="*/ 33 h 148"/>
              <a:gd name="T40" fmla="*/ 233 w 281"/>
              <a:gd name="T41" fmla="*/ 29 h 148"/>
              <a:gd name="T42" fmla="*/ 225 w 281"/>
              <a:gd name="T43" fmla="*/ 24 h 148"/>
              <a:gd name="T44" fmla="*/ 215 w 281"/>
              <a:gd name="T45" fmla="*/ 20 h 148"/>
              <a:gd name="T46" fmla="*/ 207 w 281"/>
              <a:gd name="T47" fmla="*/ 16 h 148"/>
              <a:gd name="T48" fmla="*/ 197 w 281"/>
              <a:gd name="T49" fmla="*/ 13 h 148"/>
              <a:gd name="T50" fmla="*/ 187 w 281"/>
              <a:gd name="T51" fmla="*/ 10 h 148"/>
              <a:gd name="T52" fmla="*/ 177 w 281"/>
              <a:gd name="T53" fmla="*/ 7 h 148"/>
              <a:gd name="T54" fmla="*/ 165 w 281"/>
              <a:gd name="T55" fmla="*/ 4 h 148"/>
              <a:gd name="T56" fmla="*/ 155 w 281"/>
              <a:gd name="T57" fmla="*/ 3 h 148"/>
              <a:gd name="T58" fmla="*/ 144 w 281"/>
              <a:gd name="T59" fmla="*/ 2 h 148"/>
              <a:gd name="T60" fmla="*/ 133 w 281"/>
              <a:gd name="T61" fmla="*/ 2 h 148"/>
              <a:gd name="T62" fmla="*/ 121 w 281"/>
              <a:gd name="T63" fmla="*/ 0 h 148"/>
              <a:gd name="T64" fmla="*/ 110 w 281"/>
              <a:gd name="T65" fmla="*/ 0 h 148"/>
              <a:gd name="T66" fmla="*/ 100 w 281"/>
              <a:gd name="T67" fmla="*/ 2 h 148"/>
              <a:gd name="T68" fmla="*/ 88 w 281"/>
              <a:gd name="T69" fmla="*/ 2 h 148"/>
              <a:gd name="T70" fmla="*/ 77 w 281"/>
              <a:gd name="T71" fmla="*/ 3 h 148"/>
              <a:gd name="T72" fmla="*/ 66 w 281"/>
              <a:gd name="T73" fmla="*/ 4 h 148"/>
              <a:gd name="T74" fmla="*/ 56 w 281"/>
              <a:gd name="T75" fmla="*/ 7 h 148"/>
              <a:gd name="T76" fmla="*/ 46 w 281"/>
              <a:gd name="T77" fmla="*/ 10 h 148"/>
              <a:gd name="T78" fmla="*/ 36 w 281"/>
              <a:gd name="T79" fmla="*/ 13 h 148"/>
              <a:gd name="T80" fmla="*/ 26 w 281"/>
              <a:gd name="T81" fmla="*/ 16 h 148"/>
              <a:gd name="T82" fmla="*/ 16 w 281"/>
              <a:gd name="T83" fmla="*/ 20 h 148"/>
              <a:gd name="T84" fmla="*/ 7 w 281"/>
              <a:gd name="T85" fmla="*/ 24 h 148"/>
              <a:gd name="T86" fmla="*/ 0 w 281"/>
              <a:gd name="T87" fmla="*/ 29 h 1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1" h="148">
                <a:moveTo>
                  <a:pt x="254" y="148"/>
                </a:moveTo>
                <a:lnTo>
                  <a:pt x="260" y="143"/>
                </a:lnTo>
                <a:lnTo>
                  <a:pt x="265" y="137"/>
                </a:lnTo>
                <a:lnTo>
                  <a:pt x="270" y="131"/>
                </a:lnTo>
                <a:lnTo>
                  <a:pt x="274" y="124"/>
                </a:lnTo>
                <a:lnTo>
                  <a:pt x="277" y="118"/>
                </a:lnTo>
                <a:lnTo>
                  <a:pt x="280" y="111"/>
                </a:lnTo>
                <a:lnTo>
                  <a:pt x="281" y="106"/>
                </a:lnTo>
                <a:lnTo>
                  <a:pt x="281" y="99"/>
                </a:lnTo>
                <a:lnTo>
                  <a:pt x="281" y="93"/>
                </a:lnTo>
                <a:lnTo>
                  <a:pt x="281" y="86"/>
                </a:lnTo>
                <a:lnTo>
                  <a:pt x="280" y="80"/>
                </a:lnTo>
                <a:lnTo>
                  <a:pt x="277" y="73"/>
                </a:lnTo>
                <a:lnTo>
                  <a:pt x="274" y="67"/>
                </a:lnTo>
                <a:lnTo>
                  <a:pt x="270" y="61"/>
                </a:lnTo>
                <a:lnTo>
                  <a:pt x="265" y="54"/>
                </a:lnTo>
                <a:lnTo>
                  <a:pt x="260" y="49"/>
                </a:lnTo>
                <a:lnTo>
                  <a:pt x="254" y="43"/>
                </a:lnTo>
                <a:lnTo>
                  <a:pt x="248" y="39"/>
                </a:lnTo>
                <a:lnTo>
                  <a:pt x="241" y="33"/>
                </a:lnTo>
                <a:lnTo>
                  <a:pt x="233" y="29"/>
                </a:lnTo>
                <a:lnTo>
                  <a:pt x="225" y="24"/>
                </a:lnTo>
                <a:lnTo>
                  <a:pt x="215" y="20"/>
                </a:lnTo>
                <a:lnTo>
                  <a:pt x="207" y="16"/>
                </a:lnTo>
                <a:lnTo>
                  <a:pt x="197" y="13"/>
                </a:lnTo>
                <a:lnTo>
                  <a:pt x="187" y="10"/>
                </a:lnTo>
                <a:lnTo>
                  <a:pt x="177" y="7"/>
                </a:lnTo>
                <a:lnTo>
                  <a:pt x="165" y="4"/>
                </a:lnTo>
                <a:lnTo>
                  <a:pt x="155" y="3"/>
                </a:lnTo>
                <a:lnTo>
                  <a:pt x="144" y="2"/>
                </a:lnTo>
                <a:lnTo>
                  <a:pt x="133" y="2"/>
                </a:lnTo>
                <a:lnTo>
                  <a:pt x="121" y="0"/>
                </a:lnTo>
                <a:lnTo>
                  <a:pt x="110" y="0"/>
                </a:lnTo>
                <a:lnTo>
                  <a:pt x="100" y="2"/>
                </a:lnTo>
                <a:lnTo>
                  <a:pt x="88" y="2"/>
                </a:lnTo>
                <a:lnTo>
                  <a:pt x="77" y="3"/>
                </a:lnTo>
                <a:lnTo>
                  <a:pt x="66" y="4"/>
                </a:lnTo>
                <a:lnTo>
                  <a:pt x="56" y="7"/>
                </a:lnTo>
                <a:lnTo>
                  <a:pt x="46" y="10"/>
                </a:lnTo>
                <a:lnTo>
                  <a:pt x="36" y="13"/>
                </a:lnTo>
                <a:lnTo>
                  <a:pt x="26" y="16"/>
                </a:lnTo>
                <a:lnTo>
                  <a:pt x="16" y="20"/>
                </a:lnTo>
                <a:lnTo>
                  <a:pt x="7" y="24"/>
                </a:lnTo>
                <a:lnTo>
                  <a:pt x="0" y="29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89" name="Freeform 2865">
            <a:extLst>
              <a:ext uri="{FF2B5EF4-FFF2-40B4-BE49-F238E27FC236}">
                <a16:creationId xmlns:a16="http://schemas.microsoft.com/office/drawing/2014/main" id="{00000000-0008-0000-0000-0000310F0000}"/>
              </a:ext>
            </a:extLst>
          </xdr:cNvPr>
          <xdr:cNvSpPr>
            <a:spLocks/>
          </xdr:cNvSpPr>
        </xdr:nvSpPr>
        <xdr:spPr bwMode="auto">
          <a:xfrm>
            <a:off x="8667" y="9227"/>
            <a:ext cx="95" cy="49"/>
          </a:xfrm>
          <a:custGeom>
            <a:avLst/>
            <a:gdLst>
              <a:gd name="T0" fmla="*/ 256 w 283"/>
              <a:gd name="T1" fmla="*/ 148 h 148"/>
              <a:gd name="T2" fmla="*/ 262 w 283"/>
              <a:gd name="T3" fmla="*/ 143 h 148"/>
              <a:gd name="T4" fmla="*/ 266 w 283"/>
              <a:gd name="T5" fmla="*/ 137 h 148"/>
              <a:gd name="T6" fmla="*/ 272 w 283"/>
              <a:gd name="T7" fmla="*/ 131 h 148"/>
              <a:gd name="T8" fmla="*/ 274 w 283"/>
              <a:gd name="T9" fmla="*/ 125 h 148"/>
              <a:gd name="T10" fmla="*/ 277 w 283"/>
              <a:gd name="T11" fmla="*/ 118 h 148"/>
              <a:gd name="T12" fmla="*/ 280 w 283"/>
              <a:gd name="T13" fmla="*/ 113 h 148"/>
              <a:gd name="T14" fmla="*/ 282 w 283"/>
              <a:gd name="T15" fmla="*/ 105 h 148"/>
              <a:gd name="T16" fmla="*/ 283 w 283"/>
              <a:gd name="T17" fmla="*/ 100 h 148"/>
              <a:gd name="T18" fmla="*/ 283 w 283"/>
              <a:gd name="T19" fmla="*/ 93 h 148"/>
              <a:gd name="T20" fmla="*/ 282 w 283"/>
              <a:gd name="T21" fmla="*/ 87 h 148"/>
              <a:gd name="T22" fmla="*/ 280 w 283"/>
              <a:gd name="T23" fmla="*/ 80 h 148"/>
              <a:gd name="T24" fmla="*/ 277 w 283"/>
              <a:gd name="T25" fmla="*/ 74 h 148"/>
              <a:gd name="T26" fmla="*/ 274 w 283"/>
              <a:gd name="T27" fmla="*/ 67 h 148"/>
              <a:gd name="T28" fmla="*/ 272 w 283"/>
              <a:gd name="T29" fmla="*/ 61 h 148"/>
              <a:gd name="T30" fmla="*/ 266 w 283"/>
              <a:gd name="T31" fmla="*/ 56 h 148"/>
              <a:gd name="T32" fmla="*/ 262 w 283"/>
              <a:gd name="T33" fmla="*/ 50 h 148"/>
              <a:gd name="T34" fmla="*/ 256 w 283"/>
              <a:gd name="T35" fmla="*/ 44 h 148"/>
              <a:gd name="T36" fmla="*/ 249 w 283"/>
              <a:gd name="T37" fmla="*/ 38 h 148"/>
              <a:gd name="T38" fmla="*/ 242 w 283"/>
              <a:gd name="T39" fmla="*/ 33 h 148"/>
              <a:gd name="T40" fmla="*/ 234 w 283"/>
              <a:gd name="T41" fmla="*/ 28 h 148"/>
              <a:gd name="T42" fmla="*/ 226 w 283"/>
              <a:gd name="T43" fmla="*/ 24 h 148"/>
              <a:gd name="T44" fmla="*/ 217 w 283"/>
              <a:gd name="T45" fmla="*/ 20 h 148"/>
              <a:gd name="T46" fmla="*/ 207 w 283"/>
              <a:gd name="T47" fmla="*/ 16 h 148"/>
              <a:gd name="T48" fmla="*/ 199 w 283"/>
              <a:gd name="T49" fmla="*/ 13 h 148"/>
              <a:gd name="T50" fmla="*/ 189 w 283"/>
              <a:gd name="T51" fmla="*/ 10 h 148"/>
              <a:gd name="T52" fmla="*/ 177 w 283"/>
              <a:gd name="T53" fmla="*/ 7 h 148"/>
              <a:gd name="T54" fmla="*/ 167 w 283"/>
              <a:gd name="T55" fmla="*/ 6 h 148"/>
              <a:gd name="T56" fmla="*/ 156 w 283"/>
              <a:gd name="T57" fmla="*/ 3 h 148"/>
              <a:gd name="T58" fmla="*/ 145 w 283"/>
              <a:gd name="T59" fmla="*/ 1 h 148"/>
              <a:gd name="T60" fmla="*/ 135 w 283"/>
              <a:gd name="T61" fmla="*/ 1 h 148"/>
              <a:gd name="T62" fmla="*/ 123 w 283"/>
              <a:gd name="T63" fmla="*/ 0 h 148"/>
              <a:gd name="T64" fmla="*/ 112 w 283"/>
              <a:gd name="T65" fmla="*/ 0 h 148"/>
              <a:gd name="T66" fmla="*/ 100 w 283"/>
              <a:gd name="T67" fmla="*/ 1 h 148"/>
              <a:gd name="T68" fmla="*/ 89 w 283"/>
              <a:gd name="T69" fmla="*/ 1 h 148"/>
              <a:gd name="T70" fmla="*/ 77 w 283"/>
              <a:gd name="T71" fmla="*/ 3 h 148"/>
              <a:gd name="T72" fmla="*/ 68 w 283"/>
              <a:gd name="T73" fmla="*/ 6 h 148"/>
              <a:gd name="T74" fmla="*/ 56 w 283"/>
              <a:gd name="T75" fmla="*/ 7 h 148"/>
              <a:gd name="T76" fmla="*/ 46 w 283"/>
              <a:gd name="T77" fmla="*/ 10 h 148"/>
              <a:gd name="T78" fmla="*/ 36 w 283"/>
              <a:gd name="T79" fmla="*/ 13 h 148"/>
              <a:gd name="T80" fmla="*/ 26 w 283"/>
              <a:gd name="T81" fmla="*/ 16 h 148"/>
              <a:gd name="T82" fmla="*/ 18 w 283"/>
              <a:gd name="T83" fmla="*/ 20 h 148"/>
              <a:gd name="T84" fmla="*/ 9 w 283"/>
              <a:gd name="T85" fmla="*/ 24 h 148"/>
              <a:gd name="T86" fmla="*/ 0 w 283"/>
              <a:gd name="T87" fmla="*/ 28 h 1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</a:cxnLst>
            <a:rect l="0" t="0" r="r" b="b"/>
            <a:pathLst>
              <a:path w="283" h="148">
                <a:moveTo>
                  <a:pt x="256" y="148"/>
                </a:moveTo>
                <a:lnTo>
                  <a:pt x="262" y="143"/>
                </a:lnTo>
                <a:lnTo>
                  <a:pt x="266" y="137"/>
                </a:lnTo>
                <a:lnTo>
                  <a:pt x="272" y="131"/>
                </a:lnTo>
                <a:lnTo>
                  <a:pt x="274" y="125"/>
                </a:lnTo>
                <a:lnTo>
                  <a:pt x="277" y="118"/>
                </a:lnTo>
                <a:lnTo>
                  <a:pt x="280" y="113"/>
                </a:lnTo>
                <a:lnTo>
                  <a:pt x="282" y="105"/>
                </a:lnTo>
                <a:lnTo>
                  <a:pt x="283" y="100"/>
                </a:lnTo>
                <a:lnTo>
                  <a:pt x="283" y="93"/>
                </a:lnTo>
                <a:lnTo>
                  <a:pt x="282" y="87"/>
                </a:lnTo>
                <a:lnTo>
                  <a:pt x="280" y="80"/>
                </a:lnTo>
                <a:lnTo>
                  <a:pt x="277" y="74"/>
                </a:lnTo>
                <a:lnTo>
                  <a:pt x="274" y="67"/>
                </a:lnTo>
                <a:lnTo>
                  <a:pt x="272" y="61"/>
                </a:lnTo>
                <a:lnTo>
                  <a:pt x="266" y="56"/>
                </a:lnTo>
                <a:lnTo>
                  <a:pt x="262" y="50"/>
                </a:lnTo>
                <a:lnTo>
                  <a:pt x="256" y="44"/>
                </a:lnTo>
                <a:lnTo>
                  <a:pt x="249" y="38"/>
                </a:lnTo>
                <a:lnTo>
                  <a:pt x="242" y="33"/>
                </a:lnTo>
                <a:lnTo>
                  <a:pt x="234" y="28"/>
                </a:lnTo>
                <a:lnTo>
                  <a:pt x="226" y="24"/>
                </a:lnTo>
                <a:lnTo>
                  <a:pt x="217" y="20"/>
                </a:lnTo>
                <a:lnTo>
                  <a:pt x="207" y="16"/>
                </a:lnTo>
                <a:lnTo>
                  <a:pt x="199" y="13"/>
                </a:lnTo>
                <a:lnTo>
                  <a:pt x="189" y="10"/>
                </a:lnTo>
                <a:lnTo>
                  <a:pt x="177" y="7"/>
                </a:lnTo>
                <a:lnTo>
                  <a:pt x="167" y="6"/>
                </a:lnTo>
                <a:lnTo>
                  <a:pt x="156" y="3"/>
                </a:lnTo>
                <a:lnTo>
                  <a:pt x="145" y="1"/>
                </a:lnTo>
                <a:lnTo>
                  <a:pt x="135" y="1"/>
                </a:lnTo>
                <a:lnTo>
                  <a:pt x="123" y="0"/>
                </a:lnTo>
                <a:lnTo>
                  <a:pt x="112" y="0"/>
                </a:lnTo>
                <a:lnTo>
                  <a:pt x="100" y="1"/>
                </a:lnTo>
                <a:lnTo>
                  <a:pt x="89" y="1"/>
                </a:lnTo>
                <a:lnTo>
                  <a:pt x="77" y="3"/>
                </a:lnTo>
                <a:lnTo>
                  <a:pt x="68" y="6"/>
                </a:lnTo>
                <a:lnTo>
                  <a:pt x="56" y="7"/>
                </a:lnTo>
                <a:lnTo>
                  <a:pt x="46" y="10"/>
                </a:lnTo>
                <a:lnTo>
                  <a:pt x="36" y="13"/>
                </a:lnTo>
                <a:lnTo>
                  <a:pt x="26" y="16"/>
                </a:lnTo>
                <a:lnTo>
                  <a:pt x="18" y="20"/>
                </a:lnTo>
                <a:lnTo>
                  <a:pt x="9" y="24"/>
                </a:lnTo>
                <a:lnTo>
                  <a:pt x="0" y="28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90" name="Line 2866">
            <a:extLst>
              <a:ext uri="{FF2B5EF4-FFF2-40B4-BE49-F238E27FC236}">
                <a16:creationId xmlns:a16="http://schemas.microsoft.com/office/drawing/2014/main" id="{00000000-0008-0000-0000-000032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12" y="9353"/>
            <a:ext cx="4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1" name="Line 2867">
            <a:extLst>
              <a:ext uri="{FF2B5EF4-FFF2-40B4-BE49-F238E27FC236}">
                <a16:creationId xmlns:a16="http://schemas.microsoft.com/office/drawing/2014/main" id="{00000000-0008-0000-0000-000033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46" y="9367"/>
            <a:ext cx="1" cy="23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2" name="Line 2868">
            <a:extLst>
              <a:ext uri="{FF2B5EF4-FFF2-40B4-BE49-F238E27FC236}">
                <a16:creationId xmlns:a16="http://schemas.microsoft.com/office/drawing/2014/main" id="{00000000-0008-0000-0000-0000340F0000}"/>
              </a:ext>
            </a:extLst>
          </xdr:cNvPr>
          <xdr:cNvSpPr>
            <a:spLocks noChangeShapeType="1"/>
          </xdr:cNvSpPr>
        </xdr:nvSpPr>
        <xdr:spPr bwMode="auto">
          <a:xfrm>
            <a:off x="8359" y="11701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3" name="Line 2869">
            <a:extLst>
              <a:ext uri="{FF2B5EF4-FFF2-40B4-BE49-F238E27FC236}">
                <a16:creationId xmlns:a16="http://schemas.microsoft.com/office/drawing/2014/main" id="{00000000-0008-0000-0000-000035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59" y="9291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4" name="Line 2870">
            <a:extLst>
              <a:ext uri="{FF2B5EF4-FFF2-40B4-BE49-F238E27FC236}">
                <a16:creationId xmlns:a16="http://schemas.microsoft.com/office/drawing/2014/main" id="{00000000-0008-0000-0000-000036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726" y="9287"/>
            <a:ext cx="4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5" name="Freeform 2871">
            <a:extLst>
              <a:ext uri="{FF2B5EF4-FFF2-40B4-BE49-F238E27FC236}">
                <a16:creationId xmlns:a16="http://schemas.microsoft.com/office/drawing/2014/main" id="{00000000-0008-0000-0000-0000370F0000}"/>
              </a:ext>
            </a:extLst>
          </xdr:cNvPr>
          <xdr:cNvSpPr>
            <a:spLocks/>
          </xdr:cNvSpPr>
        </xdr:nvSpPr>
        <xdr:spPr bwMode="auto">
          <a:xfrm>
            <a:off x="8603" y="9350"/>
            <a:ext cx="29" cy="9"/>
          </a:xfrm>
          <a:custGeom>
            <a:avLst/>
            <a:gdLst>
              <a:gd name="T0" fmla="*/ 0 w 89"/>
              <a:gd name="T1" fmla="*/ 27 h 27"/>
              <a:gd name="T2" fmla="*/ 9 w 89"/>
              <a:gd name="T3" fmla="*/ 25 h 27"/>
              <a:gd name="T4" fmla="*/ 20 w 89"/>
              <a:gd name="T5" fmla="*/ 24 h 27"/>
              <a:gd name="T6" fmla="*/ 30 w 89"/>
              <a:gd name="T7" fmla="*/ 21 h 27"/>
              <a:gd name="T8" fmla="*/ 42 w 89"/>
              <a:gd name="T9" fmla="*/ 18 h 27"/>
              <a:gd name="T10" fmla="*/ 52 w 89"/>
              <a:gd name="T11" fmla="*/ 15 h 27"/>
              <a:gd name="T12" fmla="*/ 62 w 89"/>
              <a:gd name="T13" fmla="*/ 12 h 27"/>
              <a:gd name="T14" fmla="*/ 72 w 89"/>
              <a:gd name="T15" fmla="*/ 8 h 27"/>
              <a:gd name="T16" fmla="*/ 80 w 89"/>
              <a:gd name="T17" fmla="*/ 4 h 27"/>
              <a:gd name="T18" fmla="*/ 89 w 89"/>
              <a:gd name="T1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89" h="27">
                <a:moveTo>
                  <a:pt x="0" y="27"/>
                </a:moveTo>
                <a:lnTo>
                  <a:pt x="9" y="25"/>
                </a:lnTo>
                <a:lnTo>
                  <a:pt x="20" y="24"/>
                </a:lnTo>
                <a:lnTo>
                  <a:pt x="30" y="21"/>
                </a:lnTo>
                <a:lnTo>
                  <a:pt x="42" y="18"/>
                </a:lnTo>
                <a:lnTo>
                  <a:pt x="52" y="15"/>
                </a:lnTo>
                <a:lnTo>
                  <a:pt x="62" y="12"/>
                </a:lnTo>
                <a:lnTo>
                  <a:pt x="72" y="8"/>
                </a:lnTo>
                <a:lnTo>
                  <a:pt x="80" y="4"/>
                </a:lnTo>
                <a:lnTo>
                  <a:pt x="89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896" name="Line 2872">
            <a:extLst>
              <a:ext uri="{FF2B5EF4-FFF2-40B4-BE49-F238E27FC236}">
                <a16:creationId xmlns:a16="http://schemas.microsoft.com/office/drawing/2014/main" id="{00000000-0008-0000-0000-000038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2" y="8835"/>
            <a:ext cx="1233" cy="71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7" name="Line 2873">
            <a:extLst>
              <a:ext uri="{FF2B5EF4-FFF2-40B4-BE49-F238E27FC236}">
                <a16:creationId xmlns:a16="http://schemas.microsoft.com/office/drawing/2014/main" id="{00000000-0008-0000-0000-0000390F0000}"/>
              </a:ext>
            </a:extLst>
          </xdr:cNvPr>
          <xdr:cNvSpPr>
            <a:spLocks noChangeShapeType="1"/>
          </xdr:cNvSpPr>
        </xdr:nvSpPr>
        <xdr:spPr bwMode="auto">
          <a:xfrm>
            <a:off x="8611" y="11824"/>
            <a:ext cx="1" cy="8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8" name="Line 2874">
            <a:extLst>
              <a:ext uri="{FF2B5EF4-FFF2-40B4-BE49-F238E27FC236}">
                <a16:creationId xmlns:a16="http://schemas.microsoft.com/office/drawing/2014/main" id="{00000000-0008-0000-0000-00003A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11" y="9415"/>
            <a:ext cx="1" cy="8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899" name="Line 2875">
            <a:extLst>
              <a:ext uri="{FF2B5EF4-FFF2-40B4-BE49-F238E27FC236}">
                <a16:creationId xmlns:a16="http://schemas.microsoft.com/office/drawing/2014/main" id="{00000000-0008-0000-0000-00003B0F0000}"/>
              </a:ext>
            </a:extLst>
          </xdr:cNvPr>
          <xdr:cNvSpPr>
            <a:spLocks noChangeShapeType="1"/>
          </xdr:cNvSpPr>
        </xdr:nvSpPr>
        <xdr:spPr bwMode="auto">
          <a:xfrm>
            <a:off x="8621" y="9499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00" name="Freeform 2876">
            <a:extLst>
              <a:ext uri="{FF2B5EF4-FFF2-40B4-BE49-F238E27FC236}">
                <a16:creationId xmlns:a16="http://schemas.microsoft.com/office/drawing/2014/main" id="{00000000-0008-0000-0000-00003C0F0000}"/>
              </a:ext>
            </a:extLst>
          </xdr:cNvPr>
          <xdr:cNvSpPr>
            <a:spLocks/>
          </xdr:cNvSpPr>
        </xdr:nvSpPr>
        <xdr:spPr bwMode="auto">
          <a:xfrm>
            <a:off x="8598" y="9354"/>
            <a:ext cx="14" cy="2"/>
          </a:xfrm>
          <a:custGeom>
            <a:avLst/>
            <a:gdLst>
              <a:gd name="T0" fmla="*/ 0 w 44"/>
              <a:gd name="T1" fmla="*/ 7 h 7"/>
              <a:gd name="T2" fmla="*/ 11 w 44"/>
              <a:gd name="T3" fmla="*/ 6 h 7"/>
              <a:gd name="T4" fmla="*/ 22 w 44"/>
              <a:gd name="T5" fmla="*/ 4 h 7"/>
              <a:gd name="T6" fmla="*/ 32 w 44"/>
              <a:gd name="T7" fmla="*/ 3 h 7"/>
              <a:gd name="T8" fmla="*/ 44 w 44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4" h="7">
                <a:moveTo>
                  <a:pt x="0" y="7"/>
                </a:moveTo>
                <a:lnTo>
                  <a:pt x="11" y="6"/>
                </a:lnTo>
                <a:lnTo>
                  <a:pt x="22" y="4"/>
                </a:lnTo>
                <a:lnTo>
                  <a:pt x="32" y="3"/>
                </a:lnTo>
                <a:lnTo>
                  <a:pt x="4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901" name="Freeform 2877">
            <a:extLst>
              <a:ext uri="{FF2B5EF4-FFF2-40B4-BE49-F238E27FC236}">
                <a16:creationId xmlns:a16="http://schemas.microsoft.com/office/drawing/2014/main" id="{00000000-0008-0000-0000-00003D0F0000}"/>
              </a:ext>
            </a:extLst>
          </xdr:cNvPr>
          <xdr:cNvSpPr>
            <a:spLocks/>
          </xdr:cNvSpPr>
        </xdr:nvSpPr>
        <xdr:spPr bwMode="auto">
          <a:xfrm>
            <a:off x="8649" y="9261"/>
            <a:ext cx="12" cy="20"/>
          </a:xfrm>
          <a:custGeom>
            <a:avLst/>
            <a:gdLst>
              <a:gd name="T0" fmla="*/ 0 w 34"/>
              <a:gd name="T1" fmla="*/ 0 h 59"/>
              <a:gd name="T2" fmla="*/ 0 w 34"/>
              <a:gd name="T3" fmla="*/ 2 h 59"/>
              <a:gd name="T4" fmla="*/ 0 w 34"/>
              <a:gd name="T5" fmla="*/ 10 h 59"/>
              <a:gd name="T6" fmla="*/ 3 w 34"/>
              <a:gd name="T7" fmla="*/ 17 h 59"/>
              <a:gd name="T8" fmla="*/ 4 w 34"/>
              <a:gd name="T9" fmla="*/ 22 h 59"/>
              <a:gd name="T10" fmla="*/ 7 w 34"/>
              <a:gd name="T11" fmla="*/ 30 h 59"/>
              <a:gd name="T12" fmla="*/ 12 w 34"/>
              <a:gd name="T13" fmla="*/ 35 h 59"/>
              <a:gd name="T14" fmla="*/ 16 w 34"/>
              <a:gd name="T15" fmla="*/ 42 h 59"/>
              <a:gd name="T16" fmla="*/ 22 w 34"/>
              <a:gd name="T17" fmla="*/ 48 h 59"/>
              <a:gd name="T18" fmla="*/ 27 w 34"/>
              <a:gd name="T19" fmla="*/ 54 h 59"/>
              <a:gd name="T20" fmla="*/ 34 w 34"/>
              <a:gd name="T21" fmla="*/ 59 h 5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34" h="59">
                <a:moveTo>
                  <a:pt x="0" y="0"/>
                </a:moveTo>
                <a:lnTo>
                  <a:pt x="0" y="2"/>
                </a:lnTo>
                <a:lnTo>
                  <a:pt x="0" y="10"/>
                </a:lnTo>
                <a:lnTo>
                  <a:pt x="3" y="17"/>
                </a:lnTo>
                <a:lnTo>
                  <a:pt x="4" y="22"/>
                </a:lnTo>
                <a:lnTo>
                  <a:pt x="7" y="30"/>
                </a:lnTo>
                <a:lnTo>
                  <a:pt x="12" y="35"/>
                </a:lnTo>
                <a:lnTo>
                  <a:pt x="16" y="42"/>
                </a:lnTo>
                <a:lnTo>
                  <a:pt x="22" y="48"/>
                </a:lnTo>
                <a:lnTo>
                  <a:pt x="27" y="54"/>
                </a:lnTo>
                <a:lnTo>
                  <a:pt x="34" y="59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902" name="Line 2878">
            <a:extLst>
              <a:ext uri="{FF2B5EF4-FFF2-40B4-BE49-F238E27FC236}">
                <a16:creationId xmlns:a16="http://schemas.microsoft.com/office/drawing/2014/main" id="{00000000-0008-0000-0000-00003E0F0000}"/>
              </a:ext>
            </a:extLst>
          </xdr:cNvPr>
          <xdr:cNvSpPr>
            <a:spLocks noChangeShapeType="1"/>
          </xdr:cNvSpPr>
        </xdr:nvSpPr>
        <xdr:spPr bwMode="auto">
          <a:xfrm>
            <a:off x="8646" y="9496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03" name="Line 2879">
            <a:extLst>
              <a:ext uri="{FF2B5EF4-FFF2-40B4-BE49-F238E27FC236}">
                <a16:creationId xmlns:a16="http://schemas.microsoft.com/office/drawing/2014/main" id="{00000000-0008-0000-0000-00003F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11823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04" name="Line 2880">
            <a:extLst>
              <a:ext uri="{FF2B5EF4-FFF2-40B4-BE49-F238E27FC236}">
                <a16:creationId xmlns:a16="http://schemas.microsoft.com/office/drawing/2014/main" id="{00000000-0008-0000-0000-000040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9432"/>
            <a:ext cx="1" cy="6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05" name="Line 2881">
            <a:extLst>
              <a:ext uri="{FF2B5EF4-FFF2-40B4-BE49-F238E27FC236}">
                <a16:creationId xmlns:a16="http://schemas.microsoft.com/office/drawing/2014/main" id="{00000000-0008-0000-0000-000041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59" y="9488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06" name="Line 2882">
            <a:extLst>
              <a:ext uri="{FF2B5EF4-FFF2-40B4-BE49-F238E27FC236}">
                <a16:creationId xmlns:a16="http://schemas.microsoft.com/office/drawing/2014/main" id="{00000000-0008-0000-0000-000042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3" y="11815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07" name="Line 2883">
            <a:extLst>
              <a:ext uri="{FF2B5EF4-FFF2-40B4-BE49-F238E27FC236}">
                <a16:creationId xmlns:a16="http://schemas.microsoft.com/office/drawing/2014/main" id="{00000000-0008-0000-0000-000043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3" y="9424"/>
            <a:ext cx="1" cy="6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08" name="Line 2884">
            <a:extLst>
              <a:ext uri="{FF2B5EF4-FFF2-40B4-BE49-F238E27FC236}">
                <a16:creationId xmlns:a16="http://schemas.microsoft.com/office/drawing/2014/main" id="{00000000-0008-0000-0000-000044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4" y="9392"/>
            <a:ext cx="1" cy="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09" name="Line 2885">
            <a:extLst>
              <a:ext uri="{FF2B5EF4-FFF2-40B4-BE49-F238E27FC236}">
                <a16:creationId xmlns:a16="http://schemas.microsoft.com/office/drawing/2014/main" id="{00000000-0008-0000-0000-0000450F0000}"/>
              </a:ext>
            </a:extLst>
          </xdr:cNvPr>
          <xdr:cNvSpPr>
            <a:spLocks noChangeShapeType="1"/>
          </xdr:cNvSpPr>
        </xdr:nvSpPr>
        <xdr:spPr bwMode="auto">
          <a:xfrm>
            <a:off x="8670" y="9404"/>
            <a:ext cx="1" cy="228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10" name="Line 2886">
            <a:extLst>
              <a:ext uri="{FF2B5EF4-FFF2-40B4-BE49-F238E27FC236}">
                <a16:creationId xmlns:a16="http://schemas.microsoft.com/office/drawing/2014/main" id="{00000000-0008-0000-0000-0000460F0000}"/>
              </a:ext>
            </a:extLst>
          </xdr:cNvPr>
          <xdr:cNvSpPr>
            <a:spLocks noChangeShapeType="1"/>
          </xdr:cNvSpPr>
        </xdr:nvSpPr>
        <xdr:spPr bwMode="auto">
          <a:xfrm>
            <a:off x="8729" y="9370"/>
            <a:ext cx="1" cy="23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11" name="Line 2887">
            <a:extLst>
              <a:ext uri="{FF2B5EF4-FFF2-40B4-BE49-F238E27FC236}">
                <a16:creationId xmlns:a16="http://schemas.microsoft.com/office/drawing/2014/main" id="{00000000-0008-0000-0000-0000470F0000}"/>
              </a:ext>
            </a:extLst>
          </xdr:cNvPr>
          <xdr:cNvSpPr>
            <a:spLocks noChangeShapeType="1"/>
          </xdr:cNvSpPr>
        </xdr:nvSpPr>
        <xdr:spPr bwMode="auto">
          <a:xfrm>
            <a:off x="8752" y="9357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12" name="Line 2888">
            <a:extLst>
              <a:ext uri="{FF2B5EF4-FFF2-40B4-BE49-F238E27FC236}">
                <a16:creationId xmlns:a16="http://schemas.microsoft.com/office/drawing/2014/main" id="{00000000-0008-0000-0000-0000480F0000}"/>
              </a:ext>
            </a:extLst>
          </xdr:cNvPr>
          <xdr:cNvSpPr>
            <a:spLocks noChangeShapeType="1"/>
          </xdr:cNvSpPr>
        </xdr:nvSpPr>
        <xdr:spPr bwMode="auto">
          <a:xfrm>
            <a:off x="7092" y="8646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13" name="Line 2889">
            <a:extLst>
              <a:ext uri="{FF2B5EF4-FFF2-40B4-BE49-F238E27FC236}">
                <a16:creationId xmlns:a16="http://schemas.microsoft.com/office/drawing/2014/main" id="{00000000-0008-0000-0000-0000490F0000}"/>
              </a:ext>
            </a:extLst>
          </xdr:cNvPr>
          <xdr:cNvSpPr>
            <a:spLocks noChangeShapeType="1"/>
          </xdr:cNvSpPr>
        </xdr:nvSpPr>
        <xdr:spPr bwMode="auto">
          <a:xfrm>
            <a:off x="7092" y="8576"/>
            <a:ext cx="1238" cy="7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14" name="Line 2890">
            <a:extLst>
              <a:ext uri="{FF2B5EF4-FFF2-40B4-BE49-F238E27FC236}">
                <a16:creationId xmlns:a16="http://schemas.microsoft.com/office/drawing/2014/main" id="{00000000-0008-0000-0000-00004A0F0000}"/>
              </a:ext>
            </a:extLst>
          </xdr:cNvPr>
          <xdr:cNvSpPr>
            <a:spLocks noChangeShapeType="1"/>
          </xdr:cNvSpPr>
        </xdr:nvSpPr>
        <xdr:spPr bwMode="auto">
          <a:xfrm>
            <a:off x="7079" y="8554"/>
            <a:ext cx="1276" cy="73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15" name="Line 2891">
            <a:extLst>
              <a:ext uri="{FF2B5EF4-FFF2-40B4-BE49-F238E27FC236}">
                <a16:creationId xmlns:a16="http://schemas.microsoft.com/office/drawing/2014/main" id="{00000000-0008-0000-0000-00004B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6903" y="8382"/>
            <a:ext cx="1750" cy="100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16" name="Freeform 2892">
            <a:extLst>
              <a:ext uri="{FF2B5EF4-FFF2-40B4-BE49-F238E27FC236}">
                <a16:creationId xmlns:a16="http://schemas.microsoft.com/office/drawing/2014/main" id="{00000000-0008-0000-0000-00004C0F0000}"/>
              </a:ext>
            </a:extLst>
          </xdr:cNvPr>
          <xdr:cNvSpPr>
            <a:spLocks/>
          </xdr:cNvSpPr>
        </xdr:nvSpPr>
        <xdr:spPr bwMode="auto">
          <a:xfrm>
            <a:off x="7154" y="8412"/>
            <a:ext cx="86" cy="12"/>
          </a:xfrm>
          <a:custGeom>
            <a:avLst/>
            <a:gdLst>
              <a:gd name="T0" fmla="*/ 0 w 258"/>
              <a:gd name="T1" fmla="*/ 0 h 38"/>
              <a:gd name="T2" fmla="*/ 7 w 258"/>
              <a:gd name="T3" fmla="*/ 5 h 38"/>
              <a:gd name="T4" fmla="*/ 15 w 258"/>
              <a:gd name="T5" fmla="*/ 10 h 38"/>
              <a:gd name="T6" fmla="*/ 24 w 258"/>
              <a:gd name="T7" fmla="*/ 14 h 38"/>
              <a:gd name="T8" fmla="*/ 33 w 258"/>
              <a:gd name="T9" fmla="*/ 18 h 38"/>
              <a:gd name="T10" fmla="*/ 43 w 258"/>
              <a:gd name="T11" fmla="*/ 22 h 38"/>
              <a:gd name="T12" fmla="*/ 53 w 258"/>
              <a:gd name="T13" fmla="*/ 25 h 38"/>
              <a:gd name="T14" fmla="*/ 63 w 258"/>
              <a:gd name="T15" fmla="*/ 30 h 38"/>
              <a:gd name="T16" fmla="*/ 74 w 258"/>
              <a:gd name="T17" fmla="*/ 31 h 38"/>
              <a:gd name="T18" fmla="*/ 85 w 258"/>
              <a:gd name="T19" fmla="*/ 34 h 38"/>
              <a:gd name="T20" fmla="*/ 97 w 258"/>
              <a:gd name="T21" fmla="*/ 35 h 38"/>
              <a:gd name="T22" fmla="*/ 108 w 258"/>
              <a:gd name="T23" fmla="*/ 37 h 38"/>
              <a:gd name="T24" fmla="*/ 120 w 258"/>
              <a:gd name="T25" fmla="*/ 38 h 38"/>
              <a:gd name="T26" fmla="*/ 131 w 258"/>
              <a:gd name="T27" fmla="*/ 38 h 38"/>
              <a:gd name="T28" fmla="*/ 142 w 258"/>
              <a:gd name="T29" fmla="*/ 38 h 38"/>
              <a:gd name="T30" fmla="*/ 154 w 258"/>
              <a:gd name="T31" fmla="*/ 38 h 38"/>
              <a:gd name="T32" fmla="*/ 165 w 258"/>
              <a:gd name="T33" fmla="*/ 37 h 38"/>
              <a:gd name="T34" fmla="*/ 177 w 258"/>
              <a:gd name="T35" fmla="*/ 35 h 38"/>
              <a:gd name="T36" fmla="*/ 188 w 258"/>
              <a:gd name="T37" fmla="*/ 34 h 38"/>
              <a:gd name="T38" fmla="*/ 200 w 258"/>
              <a:gd name="T39" fmla="*/ 31 h 38"/>
              <a:gd name="T40" fmla="*/ 211 w 258"/>
              <a:gd name="T41" fmla="*/ 30 h 38"/>
              <a:gd name="T42" fmla="*/ 221 w 258"/>
              <a:gd name="T43" fmla="*/ 25 h 38"/>
              <a:gd name="T44" fmla="*/ 231 w 258"/>
              <a:gd name="T45" fmla="*/ 22 h 38"/>
              <a:gd name="T46" fmla="*/ 240 w 258"/>
              <a:gd name="T47" fmla="*/ 18 h 38"/>
              <a:gd name="T48" fmla="*/ 250 w 258"/>
              <a:gd name="T49" fmla="*/ 14 h 38"/>
              <a:gd name="T50" fmla="*/ 258 w 258"/>
              <a:gd name="T51" fmla="*/ 10 h 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</a:cxnLst>
            <a:rect l="0" t="0" r="r" b="b"/>
            <a:pathLst>
              <a:path w="258" h="38">
                <a:moveTo>
                  <a:pt x="0" y="0"/>
                </a:moveTo>
                <a:lnTo>
                  <a:pt x="7" y="5"/>
                </a:lnTo>
                <a:lnTo>
                  <a:pt x="15" y="10"/>
                </a:lnTo>
                <a:lnTo>
                  <a:pt x="24" y="14"/>
                </a:lnTo>
                <a:lnTo>
                  <a:pt x="33" y="18"/>
                </a:lnTo>
                <a:lnTo>
                  <a:pt x="43" y="22"/>
                </a:lnTo>
                <a:lnTo>
                  <a:pt x="53" y="25"/>
                </a:lnTo>
                <a:lnTo>
                  <a:pt x="63" y="30"/>
                </a:lnTo>
                <a:lnTo>
                  <a:pt x="74" y="31"/>
                </a:lnTo>
                <a:lnTo>
                  <a:pt x="85" y="34"/>
                </a:lnTo>
                <a:lnTo>
                  <a:pt x="97" y="35"/>
                </a:lnTo>
                <a:lnTo>
                  <a:pt x="108" y="37"/>
                </a:lnTo>
                <a:lnTo>
                  <a:pt x="120" y="38"/>
                </a:lnTo>
                <a:lnTo>
                  <a:pt x="131" y="38"/>
                </a:lnTo>
                <a:lnTo>
                  <a:pt x="142" y="38"/>
                </a:lnTo>
                <a:lnTo>
                  <a:pt x="154" y="38"/>
                </a:lnTo>
                <a:lnTo>
                  <a:pt x="165" y="37"/>
                </a:lnTo>
                <a:lnTo>
                  <a:pt x="177" y="35"/>
                </a:lnTo>
                <a:lnTo>
                  <a:pt x="188" y="34"/>
                </a:lnTo>
                <a:lnTo>
                  <a:pt x="200" y="31"/>
                </a:lnTo>
                <a:lnTo>
                  <a:pt x="211" y="30"/>
                </a:lnTo>
                <a:lnTo>
                  <a:pt x="221" y="25"/>
                </a:lnTo>
                <a:lnTo>
                  <a:pt x="231" y="22"/>
                </a:lnTo>
                <a:lnTo>
                  <a:pt x="240" y="18"/>
                </a:lnTo>
                <a:lnTo>
                  <a:pt x="250" y="14"/>
                </a:lnTo>
                <a:lnTo>
                  <a:pt x="258" y="1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917" name="Freeform 2893">
            <a:extLst>
              <a:ext uri="{FF2B5EF4-FFF2-40B4-BE49-F238E27FC236}">
                <a16:creationId xmlns:a16="http://schemas.microsoft.com/office/drawing/2014/main" id="{00000000-0008-0000-0000-00004D0F0000}"/>
              </a:ext>
            </a:extLst>
          </xdr:cNvPr>
          <xdr:cNvSpPr>
            <a:spLocks/>
          </xdr:cNvSpPr>
        </xdr:nvSpPr>
        <xdr:spPr bwMode="auto">
          <a:xfrm>
            <a:off x="7155" y="8409"/>
            <a:ext cx="64" cy="12"/>
          </a:xfrm>
          <a:custGeom>
            <a:avLst/>
            <a:gdLst>
              <a:gd name="T0" fmla="*/ 0 w 192"/>
              <a:gd name="T1" fmla="*/ 0 h 37"/>
              <a:gd name="T2" fmla="*/ 8 w 192"/>
              <a:gd name="T3" fmla="*/ 4 h 37"/>
              <a:gd name="T4" fmla="*/ 15 w 192"/>
              <a:gd name="T5" fmla="*/ 10 h 37"/>
              <a:gd name="T6" fmla="*/ 23 w 192"/>
              <a:gd name="T7" fmla="*/ 14 h 37"/>
              <a:gd name="T8" fmla="*/ 32 w 192"/>
              <a:gd name="T9" fmla="*/ 19 h 37"/>
              <a:gd name="T10" fmla="*/ 40 w 192"/>
              <a:gd name="T11" fmla="*/ 21 h 37"/>
              <a:gd name="T12" fmla="*/ 50 w 192"/>
              <a:gd name="T13" fmla="*/ 26 h 37"/>
              <a:gd name="T14" fmla="*/ 60 w 192"/>
              <a:gd name="T15" fmla="*/ 29 h 37"/>
              <a:gd name="T16" fmla="*/ 70 w 192"/>
              <a:gd name="T17" fmla="*/ 31 h 37"/>
              <a:gd name="T18" fmla="*/ 82 w 192"/>
              <a:gd name="T19" fmla="*/ 33 h 37"/>
              <a:gd name="T20" fmla="*/ 93 w 192"/>
              <a:gd name="T21" fmla="*/ 34 h 37"/>
              <a:gd name="T22" fmla="*/ 103 w 192"/>
              <a:gd name="T23" fmla="*/ 36 h 37"/>
              <a:gd name="T24" fmla="*/ 115 w 192"/>
              <a:gd name="T25" fmla="*/ 37 h 37"/>
              <a:gd name="T26" fmla="*/ 126 w 192"/>
              <a:gd name="T27" fmla="*/ 37 h 37"/>
              <a:gd name="T28" fmla="*/ 137 w 192"/>
              <a:gd name="T29" fmla="*/ 37 h 37"/>
              <a:gd name="T30" fmla="*/ 149 w 192"/>
              <a:gd name="T31" fmla="*/ 37 h 37"/>
              <a:gd name="T32" fmla="*/ 160 w 192"/>
              <a:gd name="T33" fmla="*/ 36 h 37"/>
              <a:gd name="T34" fmla="*/ 170 w 192"/>
              <a:gd name="T35" fmla="*/ 34 h 37"/>
              <a:gd name="T36" fmla="*/ 182 w 192"/>
              <a:gd name="T37" fmla="*/ 33 h 37"/>
              <a:gd name="T38" fmla="*/ 192 w 192"/>
              <a:gd name="T39" fmla="*/ 31 h 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92" h="37">
                <a:moveTo>
                  <a:pt x="0" y="0"/>
                </a:moveTo>
                <a:lnTo>
                  <a:pt x="8" y="4"/>
                </a:lnTo>
                <a:lnTo>
                  <a:pt x="15" y="10"/>
                </a:lnTo>
                <a:lnTo>
                  <a:pt x="23" y="14"/>
                </a:lnTo>
                <a:lnTo>
                  <a:pt x="32" y="19"/>
                </a:lnTo>
                <a:lnTo>
                  <a:pt x="40" y="21"/>
                </a:lnTo>
                <a:lnTo>
                  <a:pt x="50" y="26"/>
                </a:lnTo>
                <a:lnTo>
                  <a:pt x="60" y="29"/>
                </a:lnTo>
                <a:lnTo>
                  <a:pt x="70" y="31"/>
                </a:lnTo>
                <a:lnTo>
                  <a:pt x="82" y="33"/>
                </a:lnTo>
                <a:lnTo>
                  <a:pt x="93" y="34"/>
                </a:lnTo>
                <a:lnTo>
                  <a:pt x="103" y="36"/>
                </a:lnTo>
                <a:lnTo>
                  <a:pt x="115" y="37"/>
                </a:lnTo>
                <a:lnTo>
                  <a:pt x="126" y="37"/>
                </a:lnTo>
                <a:lnTo>
                  <a:pt x="137" y="37"/>
                </a:lnTo>
                <a:lnTo>
                  <a:pt x="149" y="37"/>
                </a:lnTo>
                <a:lnTo>
                  <a:pt x="160" y="36"/>
                </a:lnTo>
                <a:lnTo>
                  <a:pt x="170" y="34"/>
                </a:lnTo>
                <a:lnTo>
                  <a:pt x="182" y="33"/>
                </a:lnTo>
                <a:lnTo>
                  <a:pt x="192" y="31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918" name="Line 2894">
            <a:extLst>
              <a:ext uri="{FF2B5EF4-FFF2-40B4-BE49-F238E27FC236}">
                <a16:creationId xmlns:a16="http://schemas.microsoft.com/office/drawing/2014/main" id="{00000000-0008-0000-0000-00004E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02" y="9328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19" name="Line 2895">
            <a:extLst>
              <a:ext uri="{FF2B5EF4-FFF2-40B4-BE49-F238E27FC236}">
                <a16:creationId xmlns:a16="http://schemas.microsoft.com/office/drawing/2014/main" id="{00000000-0008-0000-0000-00004F0F0000}"/>
              </a:ext>
            </a:extLst>
          </xdr:cNvPr>
          <xdr:cNvSpPr>
            <a:spLocks noChangeShapeType="1"/>
          </xdr:cNvSpPr>
        </xdr:nvSpPr>
        <xdr:spPr bwMode="auto">
          <a:xfrm>
            <a:off x="8803" y="9327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0" name="Line 2896">
            <a:extLst>
              <a:ext uri="{FF2B5EF4-FFF2-40B4-BE49-F238E27FC236}">
                <a16:creationId xmlns:a16="http://schemas.microsoft.com/office/drawing/2014/main" id="{00000000-0008-0000-0000-0000500F0000}"/>
              </a:ext>
            </a:extLst>
          </xdr:cNvPr>
          <xdr:cNvSpPr>
            <a:spLocks noChangeShapeType="1"/>
          </xdr:cNvSpPr>
        </xdr:nvSpPr>
        <xdr:spPr bwMode="auto">
          <a:xfrm>
            <a:off x="8808" y="9325"/>
            <a:ext cx="1" cy="23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1" name="Line 2897">
            <a:extLst>
              <a:ext uri="{FF2B5EF4-FFF2-40B4-BE49-F238E27FC236}">
                <a16:creationId xmlns:a16="http://schemas.microsoft.com/office/drawing/2014/main" id="{00000000-0008-0000-0000-0000510F0000}"/>
              </a:ext>
            </a:extLst>
          </xdr:cNvPr>
          <xdr:cNvSpPr>
            <a:spLocks noChangeShapeType="1"/>
          </xdr:cNvSpPr>
        </xdr:nvSpPr>
        <xdr:spPr bwMode="auto">
          <a:xfrm>
            <a:off x="8810" y="9324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2" name="Line 2898">
            <a:extLst>
              <a:ext uri="{FF2B5EF4-FFF2-40B4-BE49-F238E27FC236}">
                <a16:creationId xmlns:a16="http://schemas.microsoft.com/office/drawing/2014/main" id="{00000000-0008-0000-0000-0000520F0000}"/>
              </a:ext>
            </a:extLst>
          </xdr:cNvPr>
          <xdr:cNvSpPr>
            <a:spLocks noChangeShapeType="1"/>
          </xdr:cNvSpPr>
        </xdr:nvSpPr>
        <xdr:spPr bwMode="auto">
          <a:xfrm>
            <a:off x="8811" y="9323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3" name="Line 2899">
            <a:extLst>
              <a:ext uri="{FF2B5EF4-FFF2-40B4-BE49-F238E27FC236}">
                <a16:creationId xmlns:a16="http://schemas.microsoft.com/office/drawing/2014/main" id="{00000000-0008-0000-0000-000053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13" y="9322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4" name="Line 2900">
            <a:extLst>
              <a:ext uri="{FF2B5EF4-FFF2-40B4-BE49-F238E27FC236}">
                <a16:creationId xmlns:a16="http://schemas.microsoft.com/office/drawing/2014/main" id="{00000000-0008-0000-0000-000054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69" y="9290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5" name="Line 2901">
            <a:extLst>
              <a:ext uri="{FF2B5EF4-FFF2-40B4-BE49-F238E27FC236}">
                <a16:creationId xmlns:a16="http://schemas.microsoft.com/office/drawing/2014/main" id="{00000000-0008-0000-0000-0000550F0000}"/>
              </a:ext>
            </a:extLst>
          </xdr:cNvPr>
          <xdr:cNvSpPr>
            <a:spLocks noChangeShapeType="1"/>
          </xdr:cNvSpPr>
        </xdr:nvSpPr>
        <xdr:spPr bwMode="auto">
          <a:xfrm>
            <a:off x="8871" y="9289"/>
            <a:ext cx="1" cy="23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6" name="Line 2902">
            <a:extLst>
              <a:ext uri="{FF2B5EF4-FFF2-40B4-BE49-F238E27FC236}">
                <a16:creationId xmlns:a16="http://schemas.microsoft.com/office/drawing/2014/main" id="{00000000-0008-0000-0000-0000560F0000}"/>
              </a:ext>
            </a:extLst>
          </xdr:cNvPr>
          <xdr:cNvSpPr>
            <a:spLocks noChangeShapeType="1"/>
          </xdr:cNvSpPr>
        </xdr:nvSpPr>
        <xdr:spPr bwMode="auto">
          <a:xfrm>
            <a:off x="8875" y="9286"/>
            <a:ext cx="1" cy="23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7" name="Line 2903">
            <a:extLst>
              <a:ext uri="{FF2B5EF4-FFF2-40B4-BE49-F238E27FC236}">
                <a16:creationId xmlns:a16="http://schemas.microsoft.com/office/drawing/2014/main" id="{00000000-0008-0000-0000-0000570F0000}"/>
              </a:ext>
            </a:extLst>
          </xdr:cNvPr>
          <xdr:cNvSpPr>
            <a:spLocks noChangeShapeType="1"/>
          </xdr:cNvSpPr>
        </xdr:nvSpPr>
        <xdr:spPr bwMode="auto">
          <a:xfrm>
            <a:off x="8877" y="9285"/>
            <a:ext cx="1" cy="232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8" name="Line 2904">
            <a:extLst>
              <a:ext uri="{FF2B5EF4-FFF2-40B4-BE49-F238E27FC236}">
                <a16:creationId xmlns:a16="http://schemas.microsoft.com/office/drawing/2014/main" id="{00000000-0008-0000-0000-0000580F0000}"/>
              </a:ext>
            </a:extLst>
          </xdr:cNvPr>
          <xdr:cNvSpPr>
            <a:spLocks noChangeShapeType="1"/>
          </xdr:cNvSpPr>
        </xdr:nvSpPr>
        <xdr:spPr bwMode="auto">
          <a:xfrm>
            <a:off x="8878" y="9284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29" name="Line 2905">
            <a:extLst>
              <a:ext uri="{FF2B5EF4-FFF2-40B4-BE49-F238E27FC236}">
                <a16:creationId xmlns:a16="http://schemas.microsoft.com/office/drawing/2014/main" id="{00000000-0008-0000-0000-000059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81" y="9283"/>
            <a:ext cx="1" cy="23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0" name="Line 2906">
            <a:extLst>
              <a:ext uri="{FF2B5EF4-FFF2-40B4-BE49-F238E27FC236}">
                <a16:creationId xmlns:a16="http://schemas.microsoft.com/office/drawing/2014/main" id="{00000000-0008-0000-0000-00005A0F0000}"/>
              </a:ext>
            </a:extLst>
          </xdr:cNvPr>
          <xdr:cNvSpPr>
            <a:spLocks noChangeShapeType="1"/>
          </xdr:cNvSpPr>
        </xdr:nvSpPr>
        <xdr:spPr bwMode="auto">
          <a:xfrm>
            <a:off x="8898" y="11601"/>
            <a:ext cx="1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1" name="Line 2907">
            <a:extLst>
              <a:ext uri="{FF2B5EF4-FFF2-40B4-BE49-F238E27FC236}">
                <a16:creationId xmlns:a16="http://schemas.microsoft.com/office/drawing/2014/main" id="{00000000-0008-0000-0000-00005B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98" y="9263"/>
            <a:ext cx="1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2" name="Line 2908">
            <a:extLst>
              <a:ext uri="{FF2B5EF4-FFF2-40B4-BE49-F238E27FC236}">
                <a16:creationId xmlns:a16="http://schemas.microsoft.com/office/drawing/2014/main" id="{00000000-0008-0000-0000-00005C0F0000}"/>
              </a:ext>
            </a:extLst>
          </xdr:cNvPr>
          <xdr:cNvSpPr>
            <a:spLocks noChangeShapeType="1"/>
          </xdr:cNvSpPr>
        </xdr:nvSpPr>
        <xdr:spPr bwMode="auto">
          <a:xfrm>
            <a:off x="8900" y="9271"/>
            <a:ext cx="1" cy="232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3" name="Line 2909">
            <a:extLst>
              <a:ext uri="{FF2B5EF4-FFF2-40B4-BE49-F238E27FC236}">
                <a16:creationId xmlns:a16="http://schemas.microsoft.com/office/drawing/2014/main" id="{00000000-0008-0000-0000-00005D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41" y="9352"/>
            <a:ext cx="12" cy="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4" name="Line 2910">
            <a:extLst>
              <a:ext uri="{FF2B5EF4-FFF2-40B4-BE49-F238E27FC236}">
                <a16:creationId xmlns:a16="http://schemas.microsoft.com/office/drawing/2014/main" id="{00000000-0008-0000-0000-00005E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34" y="8483"/>
            <a:ext cx="1419" cy="8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5" name="Line 2911">
            <a:extLst>
              <a:ext uri="{FF2B5EF4-FFF2-40B4-BE49-F238E27FC236}">
                <a16:creationId xmlns:a16="http://schemas.microsoft.com/office/drawing/2014/main" id="{00000000-0008-0000-0000-00005F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38" y="8428"/>
            <a:ext cx="8" cy="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6" name="Line 2912">
            <a:extLst>
              <a:ext uri="{FF2B5EF4-FFF2-40B4-BE49-F238E27FC236}">
                <a16:creationId xmlns:a16="http://schemas.microsoft.com/office/drawing/2014/main" id="{00000000-0008-0000-0000-0000600F0000}"/>
              </a:ext>
            </a:extLst>
          </xdr:cNvPr>
          <xdr:cNvSpPr>
            <a:spLocks noChangeShapeType="1"/>
          </xdr:cNvSpPr>
        </xdr:nvSpPr>
        <xdr:spPr bwMode="auto">
          <a:xfrm>
            <a:off x="7040" y="8427"/>
            <a:ext cx="7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7" name="Line 2913">
            <a:extLst>
              <a:ext uri="{FF2B5EF4-FFF2-40B4-BE49-F238E27FC236}">
                <a16:creationId xmlns:a16="http://schemas.microsoft.com/office/drawing/2014/main" id="{00000000-0008-0000-0000-0000610F0000}"/>
              </a:ext>
            </a:extLst>
          </xdr:cNvPr>
          <xdr:cNvSpPr>
            <a:spLocks noChangeShapeType="1"/>
          </xdr:cNvSpPr>
        </xdr:nvSpPr>
        <xdr:spPr bwMode="auto">
          <a:xfrm>
            <a:off x="7136" y="8482"/>
            <a:ext cx="1419" cy="8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8" name="Line 2914">
            <a:extLst>
              <a:ext uri="{FF2B5EF4-FFF2-40B4-BE49-F238E27FC236}">
                <a16:creationId xmlns:a16="http://schemas.microsoft.com/office/drawing/2014/main" id="{00000000-0008-0000-0000-0000620F0000}"/>
              </a:ext>
            </a:extLst>
          </xdr:cNvPr>
          <xdr:cNvSpPr>
            <a:spLocks noChangeShapeType="1"/>
          </xdr:cNvSpPr>
        </xdr:nvSpPr>
        <xdr:spPr bwMode="auto">
          <a:xfrm>
            <a:off x="8643" y="9352"/>
            <a:ext cx="15" cy="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39" name="Line 2915">
            <a:extLst>
              <a:ext uri="{FF2B5EF4-FFF2-40B4-BE49-F238E27FC236}">
                <a16:creationId xmlns:a16="http://schemas.microsoft.com/office/drawing/2014/main" id="{00000000-0008-0000-0000-0000630F0000}"/>
              </a:ext>
            </a:extLst>
          </xdr:cNvPr>
          <xdr:cNvSpPr>
            <a:spLocks noChangeShapeType="1"/>
          </xdr:cNvSpPr>
        </xdr:nvSpPr>
        <xdr:spPr bwMode="auto">
          <a:xfrm>
            <a:off x="7045" y="8424"/>
            <a:ext cx="9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0" name="Line 2916">
            <a:extLst>
              <a:ext uri="{FF2B5EF4-FFF2-40B4-BE49-F238E27FC236}">
                <a16:creationId xmlns:a16="http://schemas.microsoft.com/office/drawing/2014/main" id="{00000000-0008-0000-0000-0000640F0000}"/>
              </a:ext>
            </a:extLst>
          </xdr:cNvPr>
          <xdr:cNvSpPr>
            <a:spLocks noChangeShapeType="1"/>
          </xdr:cNvSpPr>
        </xdr:nvSpPr>
        <xdr:spPr bwMode="auto">
          <a:xfrm>
            <a:off x="7139" y="8479"/>
            <a:ext cx="1421" cy="81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1" name="Line 2917">
            <a:extLst>
              <a:ext uri="{FF2B5EF4-FFF2-40B4-BE49-F238E27FC236}">
                <a16:creationId xmlns:a16="http://schemas.microsoft.com/office/drawing/2014/main" id="{00000000-0008-0000-0000-0000650F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8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2" name="Line 2918">
            <a:extLst>
              <a:ext uri="{FF2B5EF4-FFF2-40B4-BE49-F238E27FC236}">
                <a16:creationId xmlns:a16="http://schemas.microsoft.com/office/drawing/2014/main" id="{00000000-0008-0000-0000-0000660F0000}"/>
              </a:ext>
            </a:extLst>
          </xdr:cNvPr>
          <xdr:cNvSpPr>
            <a:spLocks noChangeShapeType="1"/>
          </xdr:cNvSpPr>
        </xdr:nvSpPr>
        <xdr:spPr bwMode="auto">
          <a:xfrm>
            <a:off x="7047" y="8423"/>
            <a:ext cx="9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3" name="Line 2919">
            <a:extLst>
              <a:ext uri="{FF2B5EF4-FFF2-40B4-BE49-F238E27FC236}">
                <a16:creationId xmlns:a16="http://schemas.microsoft.com/office/drawing/2014/main" id="{00000000-0008-0000-0000-0000670F0000}"/>
              </a:ext>
            </a:extLst>
          </xdr:cNvPr>
          <xdr:cNvSpPr>
            <a:spLocks noChangeShapeType="1"/>
          </xdr:cNvSpPr>
        </xdr:nvSpPr>
        <xdr:spPr bwMode="auto">
          <a:xfrm>
            <a:off x="7140" y="8477"/>
            <a:ext cx="1423" cy="8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4" name="Line 2920">
            <a:extLst>
              <a:ext uri="{FF2B5EF4-FFF2-40B4-BE49-F238E27FC236}">
                <a16:creationId xmlns:a16="http://schemas.microsoft.com/office/drawing/2014/main" id="{00000000-0008-0000-0000-0000680F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6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5" name="Line 2921">
            <a:extLst>
              <a:ext uri="{FF2B5EF4-FFF2-40B4-BE49-F238E27FC236}">
                <a16:creationId xmlns:a16="http://schemas.microsoft.com/office/drawing/2014/main" id="{00000000-0008-0000-0000-0000690F0000}"/>
              </a:ext>
            </a:extLst>
          </xdr:cNvPr>
          <xdr:cNvSpPr>
            <a:spLocks noChangeShapeType="1"/>
          </xdr:cNvSpPr>
        </xdr:nvSpPr>
        <xdr:spPr bwMode="auto">
          <a:xfrm>
            <a:off x="7048" y="8422"/>
            <a:ext cx="9" cy="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6" name="Line 2922">
            <a:extLst>
              <a:ext uri="{FF2B5EF4-FFF2-40B4-BE49-F238E27FC236}">
                <a16:creationId xmlns:a16="http://schemas.microsoft.com/office/drawing/2014/main" id="{00000000-0008-0000-0000-00006A0F0000}"/>
              </a:ext>
            </a:extLst>
          </xdr:cNvPr>
          <xdr:cNvSpPr>
            <a:spLocks noChangeShapeType="1"/>
          </xdr:cNvSpPr>
        </xdr:nvSpPr>
        <xdr:spPr bwMode="auto">
          <a:xfrm>
            <a:off x="7140" y="8476"/>
            <a:ext cx="1424" cy="82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7" name="Line 2923">
            <a:extLst>
              <a:ext uri="{FF2B5EF4-FFF2-40B4-BE49-F238E27FC236}">
                <a16:creationId xmlns:a16="http://schemas.microsoft.com/office/drawing/2014/main" id="{00000000-0008-0000-0000-00006B0F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5"/>
            <a:ext cx="17" cy="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8" name="Line 2924">
            <a:extLst>
              <a:ext uri="{FF2B5EF4-FFF2-40B4-BE49-F238E27FC236}">
                <a16:creationId xmlns:a16="http://schemas.microsoft.com/office/drawing/2014/main" id="{00000000-0008-0000-0000-00006C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48" y="9343"/>
            <a:ext cx="17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49" name="Line 2925">
            <a:extLst>
              <a:ext uri="{FF2B5EF4-FFF2-40B4-BE49-F238E27FC236}">
                <a16:creationId xmlns:a16="http://schemas.microsoft.com/office/drawing/2014/main" id="{00000000-0008-0000-0000-00006D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41" y="8474"/>
            <a:ext cx="1426" cy="8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0" name="Line 2926">
            <a:extLst>
              <a:ext uri="{FF2B5EF4-FFF2-40B4-BE49-F238E27FC236}">
                <a16:creationId xmlns:a16="http://schemas.microsoft.com/office/drawing/2014/main" id="{00000000-0008-0000-0000-00006E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50" y="8422"/>
            <a:ext cx="10" cy="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1" name="Line 2927">
            <a:extLst>
              <a:ext uri="{FF2B5EF4-FFF2-40B4-BE49-F238E27FC236}">
                <a16:creationId xmlns:a16="http://schemas.microsoft.com/office/drawing/2014/main" id="{00000000-0008-0000-0000-00006F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80" y="9297"/>
            <a:ext cx="41" cy="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2" name="Line 2928">
            <a:extLst>
              <a:ext uri="{FF2B5EF4-FFF2-40B4-BE49-F238E27FC236}">
                <a16:creationId xmlns:a16="http://schemas.microsoft.com/office/drawing/2014/main" id="{00000000-0008-0000-0000-000070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73" y="8428"/>
            <a:ext cx="1481" cy="85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3" name="Line 2929">
            <a:extLst>
              <a:ext uri="{FF2B5EF4-FFF2-40B4-BE49-F238E27FC236}">
                <a16:creationId xmlns:a16="http://schemas.microsoft.com/office/drawing/2014/main" id="{00000000-0008-0000-0000-000071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06" y="8389"/>
            <a:ext cx="40" cy="2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4" name="Line 2930">
            <a:extLst>
              <a:ext uri="{FF2B5EF4-FFF2-40B4-BE49-F238E27FC236}">
                <a16:creationId xmlns:a16="http://schemas.microsoft.com/office/drawing/2014/main" id="{00000000-0008-0000-0000-0000720F0000}"/>
              </a:ext>
            </a:extLst>
          </xdr:cNvPr>
          <xdr:cNvSpPr>
            <a:spLocks noChangeShapeType="1"/>
          </xdr:cNvSpPr>
        </xdr:nvSpPr>
        <xdr:spPr bwMode="auto">
          <a:xfrm>
            <a:off x="7184" y="8432"/>
            <a:ext cx="1465" cy="84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5" name="Line 2931">
            <a:extLst>
              <a:ext uri="{FF2B5EF4-FFF2-40B4-BE49-F238E27FC236}">
                <a16:creationId xmlns:a16="http://schemas.microsoft.com/office/drawing/2014/main" id="{00000000-0008-0000-0000-0000730F0000}"/>
              </a:ext>
            </a:extLst>
          </xdr:cNvPr>
          <xdr:cNvSpPr>
            <a:spLocks noChangeShapeType="1"/>
          </xdr:cNvSpPr>
        </xdr:nvSpPr>
        <xdr:spPr bwMode="auto">
          <a:xfrm>
            <a:off x="8691" y="9302"/>
            <a:ext cx="35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6" name="Line 2932">
            <a:extLst>
              <a:ext uri="{FF2B5EF4-FFF2-40B4-BE49-F238E27FC236}">
                <a16:creationId xmlns:a16="http://schemas.microsoft.com/office/drawing/2014/main" id="{00000000-0008-0000-0000-0000740F0000}"/>
              </a:ext>
            </a:extLst>
          </xdr:cNvPr>
          <xdr:cNvSpPr>
            <a:spLocks noChangeShapeType="1"/>
          </xdr:cNvSpPr>
        </xdr:nvSpPr>
        <xdr:spPr bwMode="auto">
          <a:xfrm>
            <a:off x="7107" y="8388"/>
            <a:ext cx="35" cy="2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7" name="Line 2933">
            <a:extLst>
              <a:ext uri="{FF2B5EF4-FFF2-40B4-BE49-F238E27FC236}">
                <a16:creationId xmlns:a16="http://schemas.microsoft.com/office/drawing/2014/main" id="{00000000-0008-0000-0000-0000750F0000}"/>
              </a:ext>
            </a:extLst>
          </xdr:cNvPr>
          <xdr:cNvSpPr>
            <a:spLocks noChangeShapeType="1"/>
          </xdr:cNvSpPr>
        </xdr:nvSpPr>
        <xdr:spPr bwMode="auto">
          <a:xfrm>
            <a:off x="7113" y="8385"/>
            <a:ext cx="27" cy="1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8" name="Line 2934">
            <a:extLst>
              <a:ext uri="{FF2B5EF4-FFF2-40B4-BE49-F238E27FC236}">
                <a16:creationId xmlns:a16="http://schemas.microsoft.com/office/drawing/2014/main" id="{00000000-0008-0000-0000-0000760F0000}"/>
              </a:ext>
            </a:extLst>
          </xdr:cNvPr>
          <xdr:cNvSpPr>
            <a:spLocks noChangeShapeType="1"/>
          </xdr:cNvSpPr>
        </xdr:nvSpPr>
        <xdr:spPr bwMode="auto">
          <a:xfrm>
            <a:off x="7196" y="8433"/>
            <a:ext cx="1451" cy="83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59" name="Line 2935">
            <a:extLst>
              <a:ext uri="{FF2B5EF4-FFF2-40B4-BE49-F238E27FC236}">
                <a16:creationId xmlns:a16="http://schemas.microsoft.com/office/drawing/2014/main" id="{00000000-0008-0000-0000-0000770F0000}"/>
              </a:ext>
            </a:extLst>
          </xdr:cNvPr>
          <xdr:cNvSpPr>
            <a:spLocks noChangeShapeType="1"/>
          </xdr:cNvSpPr>
        </xdr:nvSpPr>
        <xdr:spPr bwMode="auto">
          <a:xfrm>
            <a:off x="8703" y="9303"/>
            <a:ext cx="28" cy="1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0" name="Line 2936">
            <a:extLst>
              <a:ext uri="{FF2B5EF4-FFF2-40B4-BE49-F238E27FC236}">
                <a16:creationId xmlns:a16="http://schemas.microsoft.com/office/drawing/2014/main" id="{00000000-0008-0000-0000-0000780F0000}"/>
              </a:ext>
            </a:extLst>
          </xdr:cNvPr>
          <xdr:cNvSpPr>
            <a:spLocks noChangeShapeType="1"/>
          </xdr:cNvSpPr>
        </xdr:nvSpPr>
        <xdr:spPr bwMode="auto">
          <a:xfrm>
            <a:off x="7115" y="8384"/>
            <a:ext cx="25" cy="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1" name="Line 2937">
            <a:extLst>
              <a:ext uri="{FF2B5EF4-FFF2-40B4-BE49-F238E27FC236}">
                <a16:creationId xmlns:a16="http://schemas.microsoft.com/office/drawing/2014/main" id="{00000000-0008-0000-0000-0000790F0000}"/>
              </a:ext>
            </a:extLst>
          </xdr:cNvPr>
          <xdr:cNvSpPr>
            <a:spLocks noChangeShapeType="1"/>
          </xdr:cNvSpPr>
        </xdr:nvSpPr>
        <xdr:spPr bwMode="auto">
          <a:xfrm>
            <a:off x="7199" y="8433"/>
            <a:ext cx="1448" cy="83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2" name="Line 2938">
            <a:extLst>
              <a:ext uri="{FF2B5EF4-FFF2-40B4-BE49-F238E27FC236}">
                <a16:creationId xmlns:a16="http://schemas.microsoft.com/office/drawing/2014/main" id="{00000000-0008-0000-0000-00007A0F0000}"/>
              </a:ext>
            </a:extLst>
          </xdr:cNvPr>
          <xdr:cNvSpPr>
            <a:spLocks noChangeShapeType="1"/>
          </xdr:cNvSpPr>
        </xdr:nvSpPr>
        <xdr:spPr bwMode="auto">
          <a:xfrm>
            <a:off x="8706" y="9302"/>
            <a:ext cx="26" cy="1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3" name="Line 2939">
            <a:extLst>
              <a:ext uri="{FF2B5EF4-FFF2-40B4-BE49-F238E27FC236}">
                <a16:creationId xmlns:a16="http://schemas.microsoft.com/office/drawing/2014/main" id="{00000000-0008-0000-0000-00007B0F0000}"/>
              </a:ext>
            </a:extLst>
          </xdr:cNvPr>
          <xdr:cNvSpPr>
            <a:spLocks noChangeShapeType="1"/>
          </xdr:cNvSpPr>
        </xdr:nvSpPr>
        <xdr:spPr bwMode="auto">
          <a:xfrm>
            <a:off x="7116" y="8384"/>
            <a:ext cx="24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4" name="Line 2940">
            <a:extLst>
              <a:ext uri="{FF2B5EF4-FFF2-40B4-BE49-F238E27FC236}">
                <a16:creationId xmlns:a16="http://schemas.microsoft.com/office/drawing/2014/main" id="{00000000-0008-0000-0000-00007C0F0000}"/>
              </a:ext>
            </a:extLst>
          </xdr:cNvPr>
          <xdr:cNvSpPr>
            <a:spLocks noChangeShapeType="1"/>
          </xdr:cNvSpPr>
        </xdr:nvSpPr>
        <xdr:spPr bwMode="auto">
          <a:xfrm>
            <a:off x="7200" y="8432"/>
            <a:ext cx="1447" cy="83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5" name="Line 2941">
            <a:extLst>
              <a:ext uri="{FF2B5EF4-FFF2-40B4-BE49-F238E27FC236}">
                <a16:creationId xmlns:a16="http://schemas.microsoft.com/office/drawing/2014/main" id="{00000000-0008-0000-0000-00007D0F0000}"/>
              </a:ext>
            </a:extLst>
          </xdr:cNvPr>
          <xdr:cNvSpPr>
            <a:spLocks noChangeShapeType="1"/>
          </xdr:cNvSpPr>
        </xdr:nvSpPr>
        <xdr:spPr bwMode="auto">
          <a:xfrm>
            <a:off x="8707" y="9302"/>
            <a:ext cx="25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6" name="Line 2942">
            <a:extLst>
              <a:ext uri="{FF2B5EF4-FFF2-40B4-BE49-F238E27FC236}">
                <a16:creationId xmlns:a16="http://schemas.microsoft.com/office/drawing/2014/main" id="{00000000-0008-0000-0000-00007E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710" y="9301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7" name="Line 2943">
            <a:extLst>
              <a:ext uri="{FF2B5EF4-FFF2-40B4-BE49-F238E27FC236}">
                <a16:creationId xmlns:a16="http://schemas.microsoft.com/office/drawing/2014/main" id="{00000000-0008-0000-0000-00007F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03" y="8432"/>
            <a:ext cx="1444" cy="8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8" name="Line 2944">
            <a:extLst>
              <a:ext uri="{FF2B5EF4-FFF2-40B4-BE49-F238E27FC236}">
                <a16:creationId xmlns:a16="http://schemas.microsoft.com/office/drawing/2014/main" id="{00000000-0008-0000-0000-000080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7" y="8383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69" name="Freeform 2945">
            <a:extLst>
              <a:ext uri="{FF2B5EF4-FFF2-40B4-BE49-F238E27FC236}">
                <a16:creationId xmlns:a16="http://schemas.microsoft.com/office/drawing/2014/main" id="{00000000-0008-0000-0000-0000810F0000}"/>
              </a:ext>
            </a:extLst>
          </xdr:cNvPr>
          <xdr:cNvSpPr>
            <a:spLocks/>
          </xdr:cNvSpPr>
        </xdr:nvSpPr>
        <xdr:spPr bwMode="auto">
          <a:xfrm>
            <a:off x="8661" y="9281"/>
            <a:ext cx="86" cy="13"/>
          </a:xfrm>
          <a:custGeom>
            <a:avLst/>
            <a:gdLst>
              <a:gd name="T0" fmla="*/ 0 w 259"/>
              <a:gd name="T1" fmla="*/ 0 h 39"/>
              <a:gd name="T2" fmla="*/ 8 w 259"/>
              <a:gd name="T3" fmla="*/ 5 h 39"/>
              <a:gd name="T4" fmla="*/ 16 w 259"/>
              <a:gd name="T5" fmla="*/ 10 h 39"/>
              <a:gd name="T6" fmla="*/ 25 w 259"/>
              <a:gd name="T7" fmla="*/ 15 h 39"/>
              <a:gd name="T8" fmla="*/ 33 w 259"/>
              <a:gd name="T9" fmla="*/ 19 h 39"/>
              <a:gd name="T10" fmla="*/ 43 w 259"/>
              <a:gd name="T11" fmla="*/ 23 h 39"/>
              <a:gd name="T12" fmla="*/ 53 w 259"/>
              <a:gd name="T13" fmla="*/ 26 h 39"/>
              <a:gd name="T14" fmla="*/ 63 w 259"/>
              <a:gd name="T15" fmla="*/ 30 h 39"/>
              <a:gd name="T16" fmla="*/ 75 w 259"/>
              <a:gd name="T17" fmla="*/ 32 h 39"/>
              <a:gd name="T18" fmla="*/ 85 w 259"/>
              <a:gd name="T19" fmla="*/ 35 h 39"/>
              <a:gd name="T20" fmla="*/ 96 w 259"/>
              <a:gd name="T21" fmla="*/ 36 h 39"/>
              <a:gd name="T22" fmla="*/ 107 w 259"/>
              <a:gd name="T23" fmla="*/ 38 h 39"/>
              <a:gd name="T24" fmla="*/ 120 w 259"/>
              <a:gd name="T25" fmla="*/ 39 h 39"/>
              <a:gd name="T26" fmla="*/ 132 w 259"/>
              <a:gd name="T27" fmla="*/ 39 h 39"/>
              <a:gd name="T28" fmla="*/ 143 w 259"/>
              <a:gd name="T29" fmla="*/ 39 h 39"/>
              <a:gd name="T30" fmla="*/ 155 w 259"/>
              <a:gd name="T31" fmla="*/ 39 h 39"/>
              <a:gd name="T32" fmla="*/ 166 w 259"/>
              <a:gd name="T33" fmla="*/ 38 h 39"/>
              <a:gd name="T34" fmla="*/ 177 w 259"/>
              <a:gd name="T35" fmla="*/ 36 h 39"/>
              <a:gd name="T36" fmla="*/ 189 w 259"/>
              <a:gd name="T37" fmla="*/ 35 h 39"/>
              <a:gd name="T38" fmla="*/ 200 w 259"/>
              <a:gd name="T39" fmla="*/ 32 h 39"/>
              <a:gd name="T40" fmla="*/ 210 w 259"/>
              <a:gd name="T41" fmla="*/ 30 h 39"/>
              <a:gd name="T42" fmla="*/ 222 w 259"/>
              <a:gd name="T43" fmla="*/ 26 h 39"/>
              <a:gd name="T44" fmla="*/ 232 w 259"/>
              <a:gd name="T45" fmla="*/ 23 h 39"/>
              <a:gd name="T46" fmla="*/ 240 w 259"/>
              <a:gd name="T47" fmla="*/ 19 h 39"/>
              <a:gd name="T48" fmla="*/ 250 w 259"/>
              <a:gd name="T49" fmla="*/ 15 h 39"/>
              <a:gd name="T50" fmla="*/ 259 w 259"/>
              <a:gd name="T51" fmla="*/ 10 h 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</a:cxnLst>
            <a:rect l="0" t="0" r="r" b="b"/>
            <a:pathLst>
              <a:path w="259" h="39">
                <a:moveTo>
                  <a:pt x="0" y="0"/>
                </a:moveTo>
                <a:lnTo>
                  <a:pt x="8" y="5"/>
                </a:lnTo>
                <a:lnTo>
                  <a:pt x="16" y="10"/>
                </a:lnTo>
                <a:lnTo>
                  <a:pt x="25" y="15"/>
                </a:lnTo>
                <a:lnTo>
                  <a:pt x="33" y="19"/>
                </a:lnTo>
                <a:lnTo>
                  <a:pt x="43" y="23"/>
                </a:lnTo>
                <a:lnTo>
                  <a:pt x="53" y="26"/>
                </a:lnTo>
                <a:lnTo>
                  <a:pt x="63" y="30"/>
                </a:lnTo>
                <a:lnTo>
                  <a:pt x="75" y="32"/>
                </a:lnTo>
                <a:lnTo>
                  <a:pt x="85" y="35"/>
                </a:lnTo>
                <a:lnTo>
                  <a:pt x="96" y="36"/>
                </a:lnTo>
                <a:lnTo>
                  <a:pt x="107" y="38"/>
                </a:lnTo>
                <a:lnTo>
                  <a:pt x="120" y="39"/>
                </a:lnTo>
                <a:lnTo>
                  <a:pt x="132" y="39"/>
                </a:lnTo>
                <a:lnTo>
                  <a:pt x="143" y="39"/>
                </a:lnTo>
                <a:lnTo>
                  <a:pt x="155" y="39"/>
                </a:lnTo>
                <a:lnTo>
                  <a:pt x="166" y="38"/>
                </a:lnTo>
                <a:lnTo>
                  <a:pt x="177" y="36"/>
                </a:lnTo>
                <a:lnTo>
                  <a:pt x="189" y="35"/>
                </a:lnTo>
                <a:lnTo>
                  <a:pt x="200" y="32"/>
                </a:lnTo>
                <a:lnTo>
                  <a:pt x="210" y="30"/>
                </a:lnTo>
                <a:lnTo>
                  <a:pt x="222" y="26"/>
                </a:lnTo>
                <a:lnTo>
                  <a:pt x="232" y="23"/>
                </a:lnTo>
                <a:lnTo>
                  <a:pt x="240" y="19"/>
                </a:lnTo>
                <a:lnTo>
                  <a:pt x="250" y="15"/>
                </a:lnTo>
                <a:lnTo>
                  <a:pt x="259" y="1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970" name="Freeform 2946">
            <a:extLst>
              <a:ext uri="{FF2B5EF4-FFF2-40B4-BE49-F238E27FC236}">
                <a16:creationId xmlns:a16="http://schemas.microsoft.com/office/drawing/2014/main" id="{00000000-0008-0000-0000-0000820F0000}"/>
              </a:ext>
            </a:extLst>
          </xdr:cNvPr>
          <xdr:cNvSpPr>
            <a:spLocks/>
          </xdr:cNvSpPr>
        </xdr:nvSpPr>
        <xdr:spPr bwMode="auto">
          <a:xfrm>
            <a:off x="8662" y="9278"/>
            <a:ext cx="64" cy="12"/>
          </a:xfrm>
          <a:custGeom>
            <a:avLst/>
            <a:gdLst>
              <a:gd name="T0" fmla="*/ 0 w 192"/>
              <a:gd name="T1" fmla="*/ 0 h 37"/>
              <a:gd name="T2" fmla="*/ 7 w 192"/>
              <a:gd name="T3" fmla="*/ 4 h 37"/>
              <a:gd name="T4" fmla="*/ 15 w 192"/>
              <a:gd name="T5" fmla="*/ 10 h 37"/>
              <a:gd name="T6" fmla="*/ 24 w 192"/>
              <a:gd name="T7" fmla="*/ 14 h 37"/>
              <a:gd name="T8" fmla="*/ 33 w 192"/>
              <a:gd name="T9" fmla="*/ 18 h 37"/>
              <a:gd name="T10" fmla="*/ 41 w 192"/>
              <a:gd name="T11" fmla="*/ 21 h 37"/>
              <a:gd name="T12" fmla="*/ 51 w 192"/>
              <a:gd name="T13" fmla="*/ 26 h 37"/>
              <a:gd name="T14" fmla="*/ 61 w 192"/>
              <a:gd name="T15" fmla="*/ 28 h 37"/>
              <a:gd name="T16" fmla="*/ 71 w 192"/>
              <a:gd name="T17" fmla="*/ 30 h 37"/>
              <a:gd name="T18" fmla="*/ 83 w 192"/>
              <a:gd name="T19" fmla="*/ 33 h 37"/>
              <a:gd name="T20" fmla="*/ 92 w 192"/>
              <a:gd name="T21" fmla="*/ 34 h 37"/>
              <a:gd name="T22" fmla="*/ 104 w 192"/>
              <a:gd name="T23" fmla="*/ 36 h 37"/>
              <a:gd name="T24" fmla="*/ 115 w 192"/>
              <a:gd name="T25" fmla="*/ 37 h 37"/>
              <a:gd name="T26" fmla="*/ 127 w 192"/>
              <a:gd name="T27" fmla="*/ 37 h 37"/>
              <a:gd name="T28" fmla="*/ 138 w 192"/>
              <a:gd name="T29" fmla="*/ 37 h 37"/>
              <a:gd name="T30" fmla="*/ 150 w 192"/>
              <a:gd name="T31" fmla="*/ 37 h 37"/>
              <a:gd name="T32" fmla="*/ 161 w 192"/>
              <a:gd name="T33" fmla="*/ 36 h 37"/>
              <a:gd name="T34" fmla="*/ 171 w 192"/>
              <a:gd name="T35" fmla="*/ 34 h 37"/>
              <a:gd name="T36" fmla="*/ 182 w 192"/>
              <a:gd name="T37" fmla="*/ 33 h 37"/>
              <a:gd name="T38" fmla="*/ 192 w 192"/>
              <a:gd name="T39" fmla="*/ 30 h 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92" h="37">
                <a:moveTo>
                  <a:pt x="0" y="0"/>
                </a:moveTo>
                <a:lnTo>
                  <a:pt x="7" y="4"/>
                </a:lnTo>
                <a:lnTo>
                  <a:pt x="15" y="10"/>
                </a:lnTo>
                <a:lnTo>
                  <a:pt x="24" y="14"/>
                </a:lnTo>
                <a:lnTo>
                  <a:pt x="33" y="18"/>
                </a:lnTo>
                <a:lnTo>
                  <a:pt x="41" y="21"/>
                </a:lnTo>
                <a:lnTo>
                  <a:pt x="51" y="26"/>
                </a:lnTo>
                <a:lnTo>
                  <a:pt x="61" y="28"/>
                </a:lnTo>
                <a:lnTo>
                  <a:pt x="71" y="30"/>
                </a:lnTo>
                <a:lnTo>
                  <a:pt x="83" y="33"/>
                </a:lnTo>
                <a:lnTo>
                  <a:pt x="92" y="34"/>
                </a:lnTo>
                <a:lnTo>
                  <a:pt x="104" y="36"/>
                </a:lnTo>
                <a:lnTo>
                  <a:pt x="115" y="37"/>
                </a:lnTo>
                <a:lnTo>
                  <a:pt x="127" y="37"/>
                </a:lnTo>
                <a:lnTo>
                  <a:pt x="138" y="37"/>
                </a:lnTo>
                <a:lnTo>
                  <a:pt x="150" y="37"/>
                </a:lnTo>
                <a:lnTo>
                  <a:pt x="161" y="36"/>
                </a:lnTo>
                <a:lnTo>
                  <a:pt x="171" y="34"/>
                </a:lnTo>
                <a:lnTo>
                  <a:pt x="182" y="33"/>
                </a:lnTo>
                <a:lnTo>
                  <a:pt x="192" y="3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971" name="Line 2947">
            <a:extLst>
              <a:ext uri="{FF2B5EF4-FFF2-40B4-BE49-F238E27FC236}">
                <a16:creationId xmlns:a16="http://schemas.microsoft.com/office/drawing/2014/main" id="{00000000-0008-0000-0000-0000830F0000}"/>
              </a:ext>
            </a:extLst>
          </xdr:cNvPr>
          <xdr:cNvSpPr>
            <a:spLocks noChangeShapeType="1"/>
          </xdr:cNvSpPr>
        </xdr:nvSpPr>
        <xdr:spPr bwMode="auto">
          <a:xfrm>
            <a:off x="8639" y="9368"/>
            <a:ext cx="11" cy="1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72" name="Line 2948">
            <a:extLst>
              <a:ext uri="{FF2B5EF4-FFF2-40B4-BE49-F238E27FC236}">
                <a16:creationId xmlns:a16="http://schemas.microsoft.com/office/drawing/2014/main" id="{00000000-0008-0000-0000-000084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58" y="8400"/>
            <a:ext cx="1436" cy="82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73" name="Line 2949">
            <a:extLst>
              <a:ext uri="{FF2B5EF4-FFF2-40B4-BE49-F238E27FC236}">
                <a16:creationId xmlns:a16="http://schemas.microsoft.com/office/drawing/2014/main" id="{00000000-0008-0000-0000-000085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73" y="8351"/>
            <a:ext cx="13" cy="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74" name="Line 2950">
            <a:extLst>
              <a:ext uri="{FF2B5EF4-FFF2-40B4-BE49-F238E27FC236}">
                <a16:creationId xmlns:a16="http://schemas.microsoft.com/office/drawing/2014/main" id="{00000000-0008-0000-0000-000086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765" y="9269"/>
            <a:ext cx="23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75" name="Line 2951">
            <a:extLst>
              <a:ext uri="{FF2B5EF4-FFF2-40B4-BE49-F238E27FC236}">
                <a16:creationId xmlns:a16="http://schemas.microsoft.com/office/drawing/2014/main" id="{00000000-0008-0000-0000-0000870F0000}"/>
              </a:ext>
            </a:extLst>
          </xdr:cNvPr>
          <xdr:cNvSpPr>
            <a:spLocks noChangeShapeType="1"/>
          </xdr:cNvSpPr>
        </xdr:nvSpPr>
        <xdr:spPr bwMode="auto">
          <a:xfrm>
            <a:off x="7175" y="8350"/>
            <a:ext cx="14" cy="8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76" name="Line 2952">
            <a:extLst>
              <a:ext uri="{FF2B5EF4-FFF2-40B4-BE49-F238E27FC236}">
                <a16:creationId xmlns:a16="http://schemas.microsoft.com/office/drawing/2014/main" id="{00000000-0008-0000-0000-0000880F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8"/>
            <a:ext cx="1438" cy="82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77" name="Line 2953">
            <a:extLst>
              <a:ext uri="{FF2B5EF4-FFF2-40B4-BE49-F238E27FC236}">
                <a16:creationId xmlns:a16="http://schemas.microsoft.com/office/drawing/2014/main" id="{00000000-0008-0000-0000-0000890F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7"/>
            <a:ext cx="28" cy="1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78" name="Line 2954">
            <a:extLst>
              <a:ext uri="{FF2B5EF4-FFF2-40B4-BE49-F238E27FC236}">
                <a16:creationId xmlns:a16="http://schemas.microsoft.com/office/drawing/2014/main" id="{00000000-0008-0000-0000-00008A0F0000}"/>
              </a:ext>
            </a:extLst>
          </xdr:cNvPr>
          <xdr:cNvSpPr>
            <a:spLocks noChangeShapeType="1"/>
          </xdr:cNvSpPr>
        </xdr:nvSpPr>
        <xdr:spPr bwMode="auto">
          <a:xfrm>
            <a:off x="7180" y="8347"/>
            <a:ext cx="18" cy="1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79" name="Line 2955">
            <a:extLst>
              <a:ext uri="{FF2B5EF4-FFF2-40B4-BE49-F238E27FC236}">
                <a16:creationId xmlns:a16="http://schemas.microsoft.com/office/drawing/2014/main" id="{00000000-0008-0000-0000-00008B0F0000}"/>
              </a:ext>
            </a:extLst>
          </xdr:cNvPr>
          <xdr:cNvSpPr>
            <a:spLocks noChangeShapeType="1"/>
          </xdr:cNvSpPr>
        </xdr:nvSpPr>
        <xdr:spPr bwMode="auto">
          <a:xfrm>
            <a:off x="7256" y="8391"/>
            <a:ext cx="1450" cy="836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0" name="Line 2956">
            <a:extLst>
              <a:ext uri="{FF2B5EF4-FFF2-40B4-BE49-F238E27FC236}">
                <a16:creationId xmlns:a16="http://schemas.microsoft.com/office/drawing/2014/main" id="{00000000-0008-0000-0000-00008C0F0000}"/>
              </a:ext>
            </a:extLst>
          </xdr:cNvPr>
          <xdr:cNvSpPr>
            <a:spLocks noChangeShapeType="1"/>
          </xdr:cNvSpPr>
        </xdr:nvSpPr>
        <xdr:spPr bwMode="auto">
          <a:xfrm>
            <a:off x="8764" y="9260"/>
            <a:ext cx="34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1" name="Line 2957">
            <a:extLst>
              <a:ext uri="{FF2B5EF4-FFF2-40B4-BE49-F238E27FC236}">
                <a16:creationId xmlns:a16="http://schemas.microsoft.com/office/drawing/2014/main" id="{00000000-0008-0000-0000-00008D0F0000}"/>
              </a:ext>
            </a:extLst>
          </xdr:cNvPr>
          <xdr:cNvSpPr>
            <a:spLocks noChangeShapeType="1"/>
          </xdr:cNvSpPr>
        </xdr:nvSpPr>
        <xdr:spPr bwMode="auto">
          <a:xfrm>
            <a:off x="7182" y="8345"/>
            <a:ext cx="21" cy="1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2" name="Line 2958">
            <a:extLst>
              <a:ext uri="{FF2B5EF4-FFF2-40B4-BE49-F238E27FC236}">
                <a16:creationId xmlns:a16="http://schemas.microsoft.com/office/drawing/2014/main" id="{00000000-0008-0000-0000-00008E0F0000}"/>
              </a:ext>
            </a:extLst>
          </xdr:cNvPr>
          <xdr:cNvSpPr>
            <a:spLocks noChangeShapeType="1"/>
          </xdr:cNvSpPr>
        </xdr:nvSpPr>
        <xdr:spPr bwMode="auto">
          <a:xfrm>
            <a:off x="7256" y="8388"/>
            <a:ext cx="1454" cy="839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3" name="Line 2959">
            <a:extLst>
              <a:ext uri="{FF2B5EF4-FFF2-40B4-BE49-F238E27FC236}">
                <a16:creationId xmlns:a16="http://schemas.microsoft.com/office/drawing/2014/main" id="{00000000-0008-0000-0000-00008F0F0000}"/>
              </a:ext>
            </a:extLst>
          </xdr:cNvPr>
          <xdr:cNvSpPr>
            <a:spLocks noChangeShapeType="1"/>
          </xdr:cNvSpPr>
        </xdr:nvSpPr>
        <xdr:spPr bwMode="auto">
          <a:xfrm>
            <a:off x="8763" y="9258"/>
            <a:ext cx="36" cy="2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4" name="Line 2960">
            <a:extLst>
              <a:ext uri="{FF2B5EF4-FFF2-40B4-BE49-F238E27FC236}">
                <a16:creationId xmlns:a16="http://schemas.microsoft.com/office/drawing/2014/main" id="{00000000-0008-0000-0000-0000900F0000}"/>
              </a:ext>
            </a:extLst>
          </xdr:cNvPr>
          <xdr:cNvSpPr>
            <a:spLocks noChangeShapeType="1"/>
          </xdr:cNvSpPr>
        </xdr:nvSpPr>
        <xdr:spPr bwMode="auto">
          <a:xfrm>
            <a:off x="7183" y="8345"/>
            <a:ext cx="22" cy="1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5" name="Line 2961">
            <a:extLst>
              <a:ext uri="{FF2B5EF4-FFF2-40B4-BE49-F238E27FC236}">
                <a16:creationId xmlns:a16="http://schemas.microsoft.com/office/drawing/2014/main" id="{00000000-0008-0000-0000-0000910F0000}"/>
              </a:ext>
            </a:extLst>
          </xdr:cNvPr>
          <xdr:cNvSpPr>
            <a:spLocks noChangeShapeType="1"/>
          </xdr:cNvSpPr>
        </xdr:nvSpPr>
        <xdr:spPr bwMode="auto">
          <a:xfrm>
            <a:off x="7256" y="8387"/>
            <a:ext cx="1456" cy="840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6" name="Line 2962">
            <a:extLst>
              <a:ext uri="{FF2B5EF4-FFF2-40B4-BE49-F238E27FC236}">
                <a16:creationId xmlns:a16="http://schemas.microsoft.com/office/drawing/2014/main" id="{00000000-0008-0000-0000-0000920F0000}"/>
              </a:ext>
            </a:extLst>
          </xdr:cNvPr>
          <xdr:cNvSpPr>
            <a:spLocks noChangeShapeType="1"/>
          </xdr:cNvSpPr>
        </xdr:nvSpPr>
        <xdr:spPr bwMode="auto">
          <a:xfrm>
            <a:off x="8763" y="9256"/>
            <a:ext cx="36" cy="2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7" name="Line 2963">
            <a:extLst>
              <a:ext uri="{FF2B5EF4-FFF2-40B4-BE49-F238E27FC236}">
                <a16:creationId xmlns:a16="http://schemas.microsoft.com/office/drawing/2014/main" id="{00000000-0008-0000-0000-000093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762" y="9253"/>
            <a:ext cx="38" cy="2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8" name="Line 2964">
            <a:extLst>
              <a:ext uri="{FF2B5EF4-FFF2-40B4-BE49-F238E27FC236}">
                <a16:creationId xmlns:a16="http://schemas.microsoft.com/office/drawing/2014/main" id="{00000000-0008-0000-0000-000094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55" y="8384"/>
            <a:ext cx="1462" cy="84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89" name="Line 2965">
            <a:extLst>
              <a:ext uri="{FF2B5EF4-FFF2-40B4-BE49-F238E27FC236}">
                <a16:creationId xmlns:a16="http://schemas.microsoft.com/office/drawing/2014/main" id="{00000000-0008-0000-0000-000095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85" y="8344"/>
            <a:ext cx="25" cy="14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0" name="Line 2966">
            <a:extLst>
              <a:ext uri="{FF2B5EF4-FFF2-40B4-BE49-F238E27FC236}">
                <a16:creationId xmlns:a16="http://schemas.microsoft.com/office/drawing/2014/main" id="{00000000-0008-0000-0000-000096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41" y="8312"/>
            <a:ext cx="1614" cy="93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1" name="Line 2967">
            <a:extLst>
              <a:ext uri="{FF2B5EF4-FFF2-40B4-BE49-F238E27FC236}">
                <a16:creationId xmlns:a16="http://schemas.microsoft.com/office/drawing/2014/main" id="{00000000-0008-0000-0000-0000970F0000}"/>
              </a:ext>
            </a:extLst>
          </xdr:cNvPr>
          <xdr:cNvSpPr>
            <a:spLocks noChangeShapeType="1"/>
          </xdr:cNvSpPr>
        </xdr:nvSpPr>
        <xdr:spPr bwMode="auto">
          <a:xfrm>
            <a:off x="7242" y="8311"/>
            <a:ext cx="1618" cy="9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2" name="Line 2968">
            <a:extLst>
              <a:ext uri="{FF2B5EF4-FFF2-40B4-BE49-F238E27FC236}">
                <a16:creationId xmlns:a16="http://schemas.microsoft.com/office/drawing/2014/main" id="{00000000-0008-0000-0000-0000980F0000}"/>
              </a:ext>
            </a:extLst>
          </xdr:cNvPr>
          <xdr:cNvSpPr>
            <a:spLocks noChangeShapeType="1"/>
          </xdr:cNvSpPr>
        </xdr:nvSpPr>
        <xdr:spPr bwMode="auto">
          <a:xfrm>
            <a:off x="7247" y="8308"/>
            <a:ext cx="1618" cy="933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3" name="Line 2969">
            <a:extLst>
              <a:ext uri="{FF2B5EF4-FFF2-40B4-BE49-F238E27FC236}">
                <a16:creationId xmlns:a16="http://schemas.microsoft.com/office/drawing/2014/main" id="{00000000-0008-0000-0000-0000990F0000}"/>
              </a:ext>
            </a:extLst>
          </xdr:cNvPr>
          <xdr:cNvSpPr>
            <a:spLocks noChangeShapeType="1"/>
          </xdr:cNvSpPr>
        </xdr:nvSpPr>
        <xdr:spPr bwMode="auto">
          <a:xfrm>
            <a:off x="7249" y="8307"/>
            <a:ext cx="1617" cy="93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4" name="Line 2970">
            <a:extLst>
              <a:ext uri="{FF2B5EF4-FFF2-40B4-BE49-F238E27FC236}">
                <a16:creationId xmlns:a16="http://schemas.microsoft.com/office/drawing/2014/main" id="{00000000-0008-0000-0000-00009A0F0000}"/>
              </a:ext>
            </a:extLst>
          </xdr:cNvPr>
          <xdr:cNvSpPr>
            <a:spLocks noChangeShapeType="1"/>
          </xdr:cNvSpPr>
        </xdr:nvSpPr>
        <xdr:spPr bwMode="auto">
          <a:xfrm>
            <a:off x="7250" y="8306"/>
            <a:ext cx="1616" cy="932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5" name="Line 2971">
            <a:extLst>
              <a:ext uri="{FF2B5EF4-FFF2-40B4-BE49-F238E27FC236}">
                <a16:creationId xmlns:a16="http://schemas.microsoft.com/office/drawing/2014/main" id="{00000000-0008-0000-0000-00009B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53" y="8305"/>
            <a:ext cx="1613" cy="93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6" name="Line 2972">
            <a:extLst>
              <a:ext uri="{FF2B5EF4-FFF2-40B4-BE49-F238E27FC236}">
                <a16:creationId xmlns:a16="http://schemas.microsoft.com/office/drawing/2014/main" id="{00000000-0008-0000-0000-00009C0F0000}"/>
              </a:ext>
            </a:extLst>
          </xdr:cNvPr>
          <xdr:cNvSpPr>
            <a:spLocks noChangeShapeType="1"/>
          </xdr:cNvSpPr>
        </xdr:nvSpPr>
        <xdr:spPr bwMode="auto">
          <a:xfrm>
            <a:off x="7322" y="8322"/>
            <a:ext cx="1515" cy="875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7" name="Line 2973">
            <a:extLst>
              <a:ext uri="{FF2B5EF4-FFF2-40B4-BE49-F238E27FC236}">
                <a16:creationId xmlns:a16="http://schemas.microsoft.com/office/drawing/2014/main" id="{00000000-0008-0000-0000-00009D0F0000}"/>
              </a:ext>
            </a:extLst>
          </xdr:cNvPr>
          <xdr:cNvSpPr>
            <a:spLocks noChangeShapeType="1"/>
          </xdr:cNvSpPr>
        </xdr:nvSpPr>
        <xdr:spPr bwMode="auto">
          <a:xfrm>
            <a:off x="8866" y="9240"/>
            <a:ext cx="16" cy="27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98" name="Freeform 2974">
            <a:extLst>
              <a:ext uri="{FF2B5EF4-FFF2-40B4-BE49-F238E27FC236}">
                <a16:creationId xmlns:a16="http://schemas.microsoft.com/office/drawing/2014/main" id="{00000000-0008-0000-0000-00009E0F0000}"/>
              </a:ext>
            </a:extLst>
          </xdr:cNvPr>
          <xdr:cNvSpPr>
            <a:spLocks/>
          </xdr:cNvSpPr>
        </xdr:nvSpPr>
        <xdr:spPr bwMode="auto">
          <a:xfrm>
            <a:off x="7096" y="8481"/>
            <a:ext cx="29" cy="9"/>
          </a:xfrm>
          <a:custGeom>
            <a:avLst/>
            <a:gdLst>
              <a:gd name="T0" fmla="*/ 0 w 88"/>
              <a:gd name="T1" fmla="*/ 27 h 27"/>
              <a:gd name="T2" fmla="*/ 8 w 88"/>
              <a:gd name="T3" fmla="*/ 25 h 27"/>
              <a:gd name="T4" fmla="*/ 20 w 88"/>
              <a:gd name="T5" fmla="*/ 24 h 27"/>
              <a:gd name="T6" fmla="*/ 31 w 88"/>
              <a:gd name="T7" fmla="*/ 21 h 27"/>
              <a:gd name="T8" fmla="*/ 41 w 88"/>
              <a:gd name="T9" fmla="*/ 18 h 27"/>
              <a:gd name="T10" fmla="*/ 51 w 88"/>
              <a:gd name="T11" fmla="*/ 15 h 27"/>
              <a:gd name="T12" fmla="*/ 61 w 88"/>
              <a:gd name="T13" fmla="*/ 13 h 27"/>
              <a:gd name="T14" fmla="*/ 71 w 88"/>
              <a:gd name="T15" fmla="*/ 8 h 27"/>
              <a:gd name="T16" fmla="*/ 80 w 88"/>
              <a:gd name="T17" fmla="*/ 4 h 27"/>
              <a:gd name="T18" fmla="*/ 88 w 88"/>
              <a:gd name="T19" fmla="*/ 0 h 2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88" h="27">
                <a:moveTo>
                  <a:pt x="0" y="27"/>
                </a:moveTo>
                <a:lnTo>
                  <a:pt x="8" y="25"/>
                </a:lnTo>
                <a:lnTo>
                  <a:pt x="20" y="24"/>
                </a:lnTo>
                <a:lnTo>
                  <a:pt x="31" y="21"/>
                </a:lnTo>
                <a:lnTo>
                  <a:pt x="41" y="18"/>
                </a:lnTo>
                <a:lnTo>
                  <a:pt x="51" y="15"/>
                </a:lnTo>
                <a:lnTo>
                  <a:pt x="61" y="13"/>
                </a:lnTo>
                <a:lnTo>
                  <a:pt x="71" y="8"/>
                </a:lnTo>
                <a:lnTo>
                  <a:pt x="80" y="4"/>
                </a:lnTo>
                <a:lnTo>
                  <a:pt x="88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3999" name="Freeform 2975">
            <a:extLst>
              <a:ext uri="{FF2B5EF4-FFF2-40B4-BE49-F238E27FC236}">
                <a16:creationId xmlns:a16="http://schemas.microsoft.com/office/drawing/2014/main" id="{00000000-0008-0000-0000-00009F0F0000}"/>
              </a:ext>
            </a:extLst>
          </xdr:cNvPr>
          <xdr:cNvSpPr>
            <a:spLocks/>
          </xdr:cNvSpPr>
        </xdr:nvSpPr>
        <xdr:spPr bwMode="auto">
          <a:xfrm>
            <a:off x="7090" y="8485"/>
            <a:ext cx="15" cy="2"/>
          </a:xfrm>
          <a:custGeom>
            <a:avLst/>
            <a:gdLst>
              <a:gd name="T0" fmla="*/ 0 w 44"/>
              <a:gd name="T1" fmla="*/ 7 h 7"/>
              <a:gd name="T2" fmla="*/ 11 w 44"/>
              <a:gd name="T3" fmla="*/ 6 h 7"/>
              <a:gd name="T4" fmla="*/ 23 w 44"/>
              <a:gd name="T5" fmla="*/ 4 h 7"/>
              <a:gd name="T6" fmla="*/ 34 w 44"/>
              <a:gd name="T7" fmla="*/ 3 h 7"/>
              <a:gd name="T8" fmla="*/ 44 w 44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4" h="7">
                <a:moveTo>
                  <a:pt x="0" y="7"/>
                </a:moveTo>
                <a:lnTo>
                  <a:pt x="11" y="6"/>
                </a:lnTo>
                <a:lnTo>
                  <a:pt x="23" y="4"/>
                </a:lnTo>
                <a:lnTo>
                  <a:pt x="34" y="3"/>
                </a:lnTo>
                <a:lnTo>
                  <a:pt x="44" y="0"/>
                </a:lnTo>
              </a:path>
            </a:pathLst>
          </a:custGeom>
          <a:noFill/>
          <a:ln w="190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00" name="Line 2976">
            <a:extLst>
              <a:ext uri="{FF2B5EF4-FFF2-40B4-BE49-F238E27FC236}">
                <a16:creationId xmlns:a16="http://schemas.microsoft.com/office/drawing/2014/main" id="{00000000-0008-0000-0000-0000A0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05" y="8484"/>
            <a:ext cx="3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01" name="Line 2977">
            <a:extLst>
              <a:ext uri="{FF2B5EF4-FFF2-40B4-BE49-F238E27FC236}">
                <a16:creationId xmlns:a16="http://schemas.microsoft.com/office/drawing/2014/main" id="{00000000-0008-0000-0000-0000A1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19" y="8418"/>
            <a:ext cx="4" cy="1"/>
          </a:xfrm>
          <a:prstGeom prst="line">
            <a:avLst/>
          </a:prstGeom>
          <a:noFill/>
          <a:ln w="190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02" name="Line 2978">
            <a:extLst>
              <a:ext uri="{FF2B5EF4-FFF2-40B4-BE49-F238E27FC236}">
                <a16:creationId xmlns:a16="http://schemas.microsoft.com/office/drawing/2014/main" id="{00000000-0008-0000-0000-0000A2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57" y="8381"/>
            <a:ext cx="49" cy="2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03" name="Line 2979">
            <a:extLst>
              <a:ext uri="{FF2B5EF4-FFF2-40B4-BE49-F238E27FC236}">
                <a16:creationId xmlns:a16="http://schemas.microsoft.com/office/drawing/2014/main" id="{00000000-0008-0000-0000-0000A3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247" y="83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04" name="Line 2980">
            <a:extLst>
              <a:ext uri="{FF2B5EF4-FFF2-40B4-BE49-F238E27FC236}">
                <a16:creationId xmlns:a16="http://schemas.microsoft.com/office/drawing/2014/main" id="{00000000-0008-0000-0000-0000A4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16" y="8308"/>
            <a:ext cx="131" cy="7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05" name="Line 2981">
            <a:extLst>
              <a:ext uri="{FF2B5EF4-FFF2-40B4-BE49-F238E27FC236}">
                <a16:creationId xmlns:a16="http://schemas.microsoft.com/office/drawing/2014/main" id="{00000000-0008-0000-0000-0000A5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048" y="8384"/>
            <a:ext cx="68" cy="3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06" name="Line 2982">
            <a:extLst>
              <a:ext uri="{FF2B5EF4-FFF2-40B4-BE49-F238E27FC236}">
                <a16:creationId xmlns:a16="http://schemas.microsoft.com/office/drawing/2014/main" id="{00000000-0008-0000-0000-0000A6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024" y="8422"/>
            <a:ext cx="24" cy="1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07" name="Freeform 2983">
            <a:extLst>
              <a:ext uri="{FF2B5EF4-FFF2-40B4-BE49-F238E27FC236}">
                <a16:creationId xmlns:a16="http://schemas.microsoft.com/office/drawing/2014/main" id="{00000000-0008-0000-0000-0000A70F0000}"/>
              </a:ext>
            </a:extLst>
          </xdr:cNvPr>
          <xdr:cNvSpPr>
            <a:spLocks/>
          </xdr:cNvSpPr>
        </xdr:nvSpPr>
        <xdr:spPr bwMode="auto">
          <a:xfrm>
            <a:off x="7248" y="8307"/>
            <a:ext cx="1" cy="1"/>
          </a:xfrm>
          <a:custGeom>
            <a:avLst/>
            <a:gdLst>
              <a:gd name="T0" fmla="*/ 1 w 1"/>
              <a:gd name="T1" fmla="*/ 0 h 1"/>
              <a:gd name="T2" fmla="*/ 0 w 1"/>
              <a:gd name="T3" fmla="*/ 0 h 1"/>
              <a:gd name="T4" fmla="*/ 0 w 1"/>
              <a:gd name="T5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1">
                <a:moveTo>
                  <a:pt x="1" y="0"/>
                </a:moveTo>
                <a:lnTo>
                  <a:pt x="0" y="0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08" name="Line 2984">
            <a:extLst>
              <a:ext uri="{FF2B5EF4-FFF2-40B4-BE49-F238E27FC236}">
                <a16:creationId xmlns:a16="http://schemas.microsoft.com/office/drawing/2014/main" id="{00000000-0008-0000-0000-0000A80F0000}"/>
              </a:ext>
            </a:extLst>
          </xdr:cNvPr>
          <xdr:cNvSpPr>
            <a:spLocks noChangeShapeType="1"/>
          </xdr:cNvSpPr>
        </xdr:nvSpPr>
        <xdr:spPr bwMode="auto">
          <a:xfrm>
            <a:off x="7159" y="836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09" name="Freeform 2985">
            <a:extLst>
              <a:ext uri="{FF2B5EF4-FFF2-40B4-BE49-F238E27FC236}">
                <a16:creationId xmlns:a16="http://schemas.microsoft.com/office/drawing/2014/main" id="{00000000-0008-0000-0000-0000A90F0000}"/>
              </a:ext>
            </a:extLst>
          </xdr:cNvPr>
          <xdr:cNvSpPr>
            <a:spLocks/>
          </xdr:cNvSpPr>
        </xdr:nvSpPr>
        <xdr:spPr bwMode="auto">
          <a:xfrm>
            <a:off x="7160" y="8357"/>
            <a:ext cx="96" cy="35"/>
          </a:xfrm>
          <a:custGeom>
            <a:avLst/>
            <a:gdLst>
              <a:gd name="T0" fmla="*/ 0 w 288"/>
              <a:gd name="T1" fmla="*/ 29 h 103"/>
              <a:gd name="T2" fmla="*/ 7 w 288"/>
              <a:gd name="T3" fmla="*/ 24 h 103"/>
              <a:gd name="T4" fmla="*/ 15 w 288"/>
              <a:gd name="T5" fmla="*/ 20 h 103"/>
              <a:gd name="T6" fmla="*/ 25 w 288"/>
              <a:gd name="T7" fmla="*/ 16 h 103"/>
              <a:gd name="T8" fmla="*/ 35 w 288"/>
              <a:gd name="T9" fmla="*/ 13 h 103"/>
              <a:gd name="T10" fmla="*/ 47 w 288"/>
              <a:gd name="T11" fmla="*/ 10 h 103"/>
              <a:gd name="T12" fmla="*/ 57 w 288"/>
              <a:gd name="T13" fmla="*/ 7 h 103"/>
              <a:gd name="T14" fmla="*/ 68 w 288"/>
              <a:gd name="T15" fmla="*/ 4 h 103"/>
              <a:gd name="T16" fmla="*/ 80 w 288"/>
              <a:gd name="T17" fmla="*/ 3 h 103"/>
              <a:gd name="T18" fmla="*/ 91 w 288"/>
              <a:gd name="T19" fmla="*/ 2 h 103"/>
              <a:gd name="T20" fmla="*/ 102 w 288"/>
              <a:gd name="T21" fmla="*/ 0 h 103"/>
              <a:gd name="T22" fmla="*/ 115 w 288"/>
              <a:gd name="T23" fmla="*/ 0 h 103"/>
              <a:gd name="T24" fmla="*/ 127 w 288"/>
              <a:gd name="T25" fmla="*/ 0 h 103"/>
              <a:gd name="T26" fmla="*/ 138 w 288"/>
              <a:gd name="T27" fmla="*/ 2 h 103"/>
              <a:gd name="T28" fmla="*/ 150 w 288"/>
              <a:gd name="T29" fmla="*/ 3 h 103"/>
              <a:gd name="T30" fmla="*/ 161 w 288"/>
              <a:gd name="T31" fmla="*/ 4 h 103"/>
              <a:gd name="T32" fmla="*/ 172 w 288"/>
              <a:gd name="T33" fmla="*/ 6 h 103"/>
              <a:gd name="T34" fmla="*/ 184 w 288"/>
              <a:gd name="T35" fmla="*/ 9 h 103"/>
              <a:gd name="T36" fmla="*/ 194 w 288"/>
              <a:gd name="T37" fmla="*/ 12 h 103"/>
              <a:gd name="T38" fmla="*/ 204 w 288"/>
              <a:gd name="T39" fmla="*/ 14 h 103"/>
              <a:gd name="T40" fmla="*/ 214 w 288"/>
              <a:gd name="T41" fmla="*/ 19 h 103"/>
              <a:gd name="T42" fmla="*/ 224 w 288"/>
              <a:gd name="T43" fmla="*/ 23 h 103"/>
              <a:gd name="T44" fmla="*/ 232 w 288"/>
              <a:gd name="T45" fmla="*/ 27 h 103"/>
              <a:gd name="T46" fmla="*/ 241 w 288"/>
              <a:gd name="T47" fmla="*/ 33 h 103"/>
              <a:gd name="T48" fmla="*/ 250 w 288"/>
              <a:gd name="T49" fmla="*/ 37 h 103"/>
              <a:gd name="T50" fmla="*/ 257 w 288"/>
              <a:gd name="T51" fmla="*/ 43 h 103"/>
              <a:gd name="T52" fmla="*/ 262 w 288"/>
              <a:gd name="T53" fmla="*/ 49 h 103"/>
              <a:gd name="T54" fmla="*/ 269 w 288"/>
              <a:gd name="T55" fmla="*/ 56 h 103"/>
              <a:gd name="T56" fmla="*/ 274 w 288"/>
              <a:gd name="T57" fmla="*/ 61 h 103"/>
              <a:gd name="T58" fmla="*/ 278 w 288"/>
              <a:gd name="T59" fmla="*/ 69 h 103"/>
              <a:gd name="T60" fmla="*/ 282 w 288"/>
              <a:gd name="T61" fmla="*/ 76 h 103"/>
              <a:gd name="T62" fmla="*/ 284 w 288"/>
              <a:gd name="T63" fmla="*/ 81 h 103"/>
              <a:gd name="T64" fmla="*/ 287 w 288"/>
              <a:gd name="T65" fmla="*/ 88 h 103"/>
              <a:gd name="T66" fmla="*/ 288 w 288"/>
              <a:gd name="T67" fmla="*/ 96 h 103"/>
              <a:gd name="T68" fmla="*/ 288 w 288"/>
              <a:gd name="T69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288" h="103">
                <a:moveTo>
                  <a:pt x="0" y="29"/>
                </a:moveTo>
                <a:lnTo>
                  <a:pt x="7" y="24"/>
                </a:lnTo>
                <a:lnTo>
                  <a:pt x="15" y="20"/>
                </a:lnTo>
                <a:lnTo>
                  <a:pt x="25" y="16"/>
                </a:lnTo>
                <a:lnTo>
                  <a:pt x="35" y="13"/>
                </a:lnTo>
                <a:lnTo>
                  <a:pt x="47" y="10"/>
                </a:lnTo>
                <a:lnTo>
                  <a:pt x="57" y="7"/>
                </a:lnTo>
                <a:lnTo>
                  <a:pt x="68" y="4"/>
                </a:lnTo>
                <a:lnTo>
                  <a:pt x="80" y="3"/>
                </a:lnTo>
                <a:lnTo>
                  <a:pt x="91" y="2"/>
                </a:lnTo>
                <a:lnTo>
                  <a:pt x="102" y="0"/>
                </a:lnTo>
                <a:lnTo>
                  <a:pt x="115" y="0"/>
                </a:lnTo>
                <a:lnTo>
                  <a:pt x="127" y="0"/>
                </a:lnTo>
                <a:lnTo>
                  <a:pt x="138" y="2"/>
                </a:lnTo>
                <a:lnTo>
                  <a:pt x="150" y="3"/>
                </a:lnTo>
                <a:lnTo>
                  <a:pt x="161" y="4"/>
                </a:lnTo>
                <a:lnTo>
                  <a:pt x="172" y="6"/>
                </a:lnTo>
                <a:lnTo>
                  <a:pt x="184" y="9"/>
                </a:lnTo>
                <a:lnTo>
                  <a:pt x="194" y="12"/>
                </a:lnTo>
                <a:lnTo>
                  <a:pt x="204" y="14"/>
                </a:lnTo>
                <a:lnTo>
                  <a:pt x="214" y="19"/>
                </a:lnTo>
                <a:lnTo>
                  <a:pt x="224" y="23"/>
                </a:lnTo>
                <a:lnTo>
                  <a:pt x="232" y="27"/>
                </a:lnTo>
                <a:lnTo>
                  <a:pt x="241" y="33"/>
                </a:lnTo>
                <a:lnTo>
                  <a:pt x="250" y="37"/>
                </a:lnTo>
                <a:lnTo>
                  <a:pt x="257" y="43"/>
                </a:lnTo>
                <a:lnTo>
                  <a:pt x="262" y="49"/>
                </a:lnTo>
                <a:lnTo>
                  <a:pt x="269" y="56"/>
                </a:lnTo>
                <a:lnTo>
                  <a:pt x="274" y="61"/>
                </a:lnTo>
                <a:lnTo>
                  <a:pt x="278" y="69"/>
                </a:lnTo>
                <a:lnTo>
                  <a:pt x="282" y="76"/>
                </a:lnTo>
                <a:lnTo>
                  <a:pt x="284" y="81"/>
                </a:lnTo>
                <a:lnTo>
                  <a:pt x="287" y="88"/>
                </a:lnTo>
                <a:lnTo>
                  <a:pt x="288" y="96"/>
                </a:lnTo>
                <a:lnTo>
                  <a:pt x="288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10" name="Line 2986">
            <a:extLst>
              <a:ext uri="{FF2B5EF4-FFF2-40B4-BE49-F238E27FC236}">
                <a16:creationId xmlns:a16="http://schemas.microsoft.com/office/drawing/2014/main" id="{00000000-0008-0000-0000-0000AA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45" y="8432"/>
            <a:ext cx="3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11" name="Line 2987">
            <a:extLst>
              <a:ext uri="{FF2B5EF4-FFF2-40B4-BE49-F238E27FC236}">
                <a16:creationId xmlns:a16="http://schemas.microsoft.com/office/drawing/2014/main" id="{00000000-0008-0000-0000-0000AB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49" y="83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12" name="Line 2988">
            <a:extLst>
              <a:ext uri="{FF2B5EF4-FFF2-40B4-BE49-F238E27FC236}">
                <a16:creationId xmlns:a16="http://schemas.microsoft.com/office/drawing/2014/main" id="{00000000-0008-0000-0000-0000AC0F0000}"/>
              </a:ext>
            </a:extLst>
          </xdr:cNvPr>
          <xdr:cNvSpPr>
            <a:spLocks noChangeShapeType="1"/>
          </xdr:cNvSpPr>
        </xdr:nvSpPr>
        <xdr:spPr bwMode="auto">
          <a:xfrm>
            <a:off x="7250" y="83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13" name="Line 2989">
            <a:extLst>
              <a:ext uri="{FF2B5EF4-FFF2-40B4-BE49-F238E27FC236}">
                <a16:creationId xmlns:a16="http://schemas.microsoft.com/office/drawing/2014/main" id="{00000000-0008-0000-0000-0000AD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50" y="83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14" name="Freeform 2990">
            <a:extLst>
              <a:ext uri="{FF2B5EF4-FFF2-40B4-BE49-F238E27FC236}">
                <a16:creationId xmlns:a16="http://schemas.microsoft.com/office/drawing/2014/main" id="{00000000-0008-0000-0000-0000AE0F0000}"/>
              </a:ext>
            </a:extLst>
          </xdr:cNvPr>
          <xdr:cNvSpPr>
            <a:spLocks/>
          </xdr:cNvSpPr>
        </xdr:nvSpPr>
        <xdr:spPr bwMode="auto">
          <a:xfrm>
            <a:off x="7048" y="8423"/>
            <a:ext cx="94" cy="35"/>
          </a:xfrm>
          <a:custGeom>
            <a:avLst/>
            <a:gdLst>
              <a:gd name="T0" fmla="*/ 0 w 282"/>
              <a:gd name="T1" fmla="*/ 25 h 103"/>
              <a:gd name="T2" fmla="*/ 10 w 282"/>
              <a:gd name="T3" fmla="*/ 20 h 103"/>
              <a:gd name="T4" fmla="*/ 20 w 282"/>
              <a:gd name="T5" fmla="*/ 16 h 103"/>
              <a:gd name="T6" fmla="*/ 30 w 282"/>
              <a:gd name="T7" fmla="*/ 13 h 103"/>
              <a:gd name="T8" fmla="*/ 40 w 282"/>
              <a:gd name="T9" fmla="*/ 9 h 103"/>
              <a:gd name="T10" fmla="*/ 51 w 282"/>
              <a:gd name="T11" fmla="*/ 6 h 103"/>
              <a:gd name="T12" fmla="*/ 63 w 282"/>
              <a:gd name="T13" fmla="*/ 5 h 103"/>
              <a:gd name="T14" fmla="*/ 74 w 282"/>
              <a:gd name="T15" fmla="*/ 3 h 103"/>
              <a:gd name="T16" fmla="*/ 86 w 282"/>
              <a:gd name="T17" fmla="*/ 2 h 103"/>
              <a:gd name="T18" fmla="*/ 97 w 282"/>
              <a:gd name="T19" fmla="*/ 0 h 103"/>
              <a:gd name="T20" fmla="*/ 108 w 282"/>
              <a:gd name="T21" fmla="*/ 0 h 103"/>
              <a:gd name="T22" fmla="*/ 120 w 282"/>
              <a:gd name="T23" fmla="*/ 0 h 103"/>
              <a:gd name="T24" fmla="*/ 133 w 282"/>
              <a:gd name="T25" fmla="*/ 2 h 103"/>
              <a:gd name="T26" fmla="*/ 144 w 282"/>
              <a:gd name="T27" fmla="*/ 2 h 103"/>
              <a:gd name="T28" fmla="*/ 155 w 282"/>
              <a:gd name="T29" fmla="*/ 3 h 103"/>
              <a:gd name="T30" fmla="*/ 167 w 282"/>
              <a:gd name="T31" fmla="*/ 6 h 103"/>
              <a:gd name="T32" fmla="*/ 177 w 282"/>
              <a:gd name="T33" fmla="*/ 9 h 103"/>
              <a:gd name="T34" fmla="*/ 188 w 282"/>
              <a:gd name="T35" fmla="*/ 12 h 103"/>
              <a:gd name="T36" fmla="*/ 198 w 282"/>
              <a:gd name="T37" fmla="*/ 15 h 103"/>
              <a:gd name="T38" fmla="*/ 208 w 282"/>
              <a:gd name="T39" fmla="*/ 19 h 103"/>
              <a:gd name="T40" fmla="*/ 218 w 282"/>
              <a:gd name="T41" fmla="*/ 23 h 103"/>
              <a:gd name="T42" fmla="*/ 227 w 282"/>
              <a:gd name="T43" fmla="*/ 27 h 103"/>
              <a:gd name="T44" fmla="*/ 235 w 282"/>
              <a:gd name="T45" fmla="*/ 32 h 103"/>
              <a:gd name="T46" fmla="*/ 243 w 282"/>
              <a:gd name="T47" fmla="*/ 37 h 103"/>
              <a:gd name="T48" fmla="*/ 250 w 282"/>
              <a:gd name="T49" fmla="*/ 43 h 103"/>
              <a:gd name="T50" fmla="*/ 257 w 282"/>
              <a:gd name="T51" fmla="*/ 49 h 103"/>
              <a:gd name="T52" fmla="*/ 263 w 282"/>
              <a:gd name="T53" fmla="*/ 56 h 103"/>
              <a:gd name="T54" fmla="*/ 268 w 282"/>
              <a:gd name="T55" fmla="*/ 62 h 103"/>
              <a:gd name="T56" fmla="*/ 272 w 282"/>
              <a:gd name="T57" fmla="*/ 69 h 103"/>
              <a:gd name="T58" fmla="*/ 275 w 282"/>
              <a:gd name="T59" fmla="*/ 74 h 103"/>
              <a:gd name="T60" fmla="*/ 278 w 282"/>
              <a:gd name="T61" fmla="*/ 82 h 103"/>
              <a:gd name="T62" fmla="*/ 280 w 282"/>
              <a:gd name="T63" fmla="*/ 89 h 103"/>
              <a:gd name="T64" fmla="*/ 281 w 282"/>
              <a:gd name="T65" fmla="*/ 96 h 103"/>
              <a:gd name="T66" fmla="*/ 282 w 282"/>
              <a:gd name="T67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282" h="103">
                <a:moveTo>
                  <a:pt x="0" y="25"/>
                </a:moveTo>
                <a:lnTo>
                  <a:pt x="10" y="20"/>
                </a:lnTo>
                <a:lnTo>
                  <a:pt x="20" y="16"/>
                </a:lnTo>
                <a:lnTo>
                  <a:pt x="30" y="13"/>
                </a:lnTo>
                <a:lnTo>
                  <a:pt x="40" y="9"/>
                </a:lnTo>
                <a:lnTo>
                  <a:pt x="51" y="6"/>
                </a:lnTo>
                <a:lnTo>
                  <a:pt x="63" y="5"/>
                </a:lnTo>
                <a:lnTo>
                  <a:pt x="74" y="3"/>
                </a:lnTo>
                <a:lnTo>
                  <a:pt x="86" y="2"/>
                </a:lnTo>
                <a:lnTo>
                  <a:pt x="97" y="0"/>
                </a:lnTo>
                <a:lnTo>
                  <a:pt x="108" y="0"/>
                </a:lnTo>
                <a:lnTo>
                  <a:pt x="120" y="0"/>
                </a:lnTo>
                <a:lnTo>
                  <a:pt x="133" y="2"/>
                </a:lnTo>
                <a:lnTo>
                  <a:pt x="144" y="2"/>
                </a:lnTo>
                <a:lnTo>
                  <a:pt x="155" y="3"/>
                </a:lnTo>
                <a:lnTo>
                  <a:pt x="167" y="6"/>
                </a:lnTo>
                <a:lnTo>
                  <a:pt x="177" y="9"/>
                </a:lnTo>
                <a:lnTo>
                  <a:pt x="188" y="12"/>
                </a:lnTo>
                <a:lnTo>
                  <a:pt x="198" y="15"/>
                </a:lnTo>
                <a:lnTo>
                  <a:pt x="208" y="19"/>
                </a:lnTo>
                <a:lnTo>
                  <a:pt x="218" y="23"/>
                </a:lnTo>
                <a:lnTo>
                  <a:pt x="227" y="27"/>
                </a:lnTo>
                <a:lnTo>
                  <a:pt x="235" y="32"/>
                </a:lnTo>
                <a:lnTo>
                  <a:pt x="243" y="37"/>
                </a:lnTo>
                <a:lnTo>
                  <a:pt x="250" y="43"/>
                </a:lnTo>
                <a:lnTo>
                  <a:pt x="257" y="49"/>
                </a:lnTo>
                <a:lnTo>
                  <a:pt x="263" y="56"/>
                </a:lnTo>
                <a:lnTo>
                  <a:pt x="268" y="62"/>
                </a:lnTo>
                <a:lnTo>
                  <a:pt x="272" y="69"/>
                </a:lnTo>
                <a:lnTo>
                  <a:pt x="275" y="74"/>
                </a:lnTo>
                <a:lnTo>
                  <a:pt x="278" y="82"/>
                </a:lnTo>
                <a:lnTo>
                  <a:pt x="280" y="89"/>
                </a:lnTo>
                <a:lnTo>
                  <a:pt x="281" y="96"/>
                </a:lnTo>
                <a:lnTo>
                  <a:pt x="282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15" name="Freeform 2991">
            <a:extLst>
              <a:ext uri="{FF2B5EF4-FFF2-40B4-BE49-F238E27FC236}">
                <a16:creationId xmlns:a16="http://schemas.microsoft.com/office/drawing/2014/main" id="{00000000-0008-0000-0000-0000AF0F0000}"/>
              </a:ext>
            </a:extLst>
          </xdr:cNvPr>
          <xdr:cNvSpPr>
            <a:spLocks/>
          </xdr:cNvSpPr>
        </xdr:nvSpPr>
        <xdr:spPr bwMode="auto">
          <a:xfrm>
            <a:off x="8626" y="11825"/>
            <a:ext cx="16" cy="3"/>
          </a:xfrm>
          <a:custGeom>
            <a:avLst/>
            <a:gdLst>
              <a:gd name="T0" fmla="*/ 0 w 47"/>
              <a:gd name="T1" fmla="*/ 7 h 7"/>
              <a:gd name="T2" fmla="*/ 13 w 47"/>
              <a:gd name="T3" fmla="*/ 7 h 7"/>
              <a:gd name="T4" fmla="*/ 25 w 47"/>
              <a:gd name="T5" fmla="*/ 6 h 7"/>
              <a:gd name="T6" fmla="*/ 36 w 47"/>
              <a:gd name="T7" fmla="*/ 5 h 7"/>
              <a:gd name="T8" fmla="*/ 47 w 47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7">
                <a:moveTo>
                  <a:pt x="0" y="7"/>
                </a:moveTo>
                <a:lnTo>
                  <a:pt x="13" y="7"/>
                </a:lnTo>
                <a:lnTo>
                  <a:pt x="25" y="6"/>
                </a:lnTo>
                <a:lnTo>
                  <a:pt x="36" y="5"/>
                </a:lnTo>
                <a:lnTo>
                  <a:pt x="4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16" name="Line 2992">
            <a:extLst>
              <a:ext uri="{FF2B5EF4-FFF2-40B4-BE49-F238E27FC236}">
                <a16:creationId xmlns:a16="http://schemas.microsoft.com/office/drawing/2014/main" id="{00000000-0008-0000-0000-0000B0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3" y="8480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17" name="Line 2993">
            <a:extLst>
              <a:ext uri="{FF2B5EF4-FFF2-40B4-BE49-F238E27FC236}">
                <a16:creationId xmlns:a16="http://schemas.microsoft.com/office/drawing/2014/main" id="{00000000-0008-0000-0000-0000B1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2" y="848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18" name="Freeform 2994">
            <a:extLst>
              <a:ext uri="{FF2B5EF4-FFF2-40B4-BE49-F238E27FC236}">
                <a16:creationId xmlns:a16="http://schemas.microsoft.com/office/drawing/2014/main" id="{00000000-0008-0000-0000-0000B20F0000}"/>
              </a:ext>
            </a:extLst>
          </xdr:cNvPr>
          <xdr:cNvSpPr>
            <a:spLocks/>
          </xdr:cNvSpPr>
        </xdr:nvSpPr>
        <xdr:spPr bwMode="auto">
          <a:xfrm>
            <a:off x="7135" y="8482"/>
            <a:ext cx="1" cy="1"/>
          </a:xfrm>
          <a:custGeom>
            <a:avLst/>
            <a:gdLst>
              <a:gd name="T0" fmla="*/ 3 w 3"/>
              <a:gd name="T1" fmla="*/ 0 h 2"/>
              <a:gd name="T2" fmla="*/ 3 w 3"/>
              <a:gd name="T3" fmla="*/ 2 h 2"/>
              <a:gd name="T4" fmla="*/ 2 w 3"/>
              <a:gd name="T5" fmla="*/ 2 h 2"/>
              <a:gd name="T6" fmla="*/ 0 w 3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2">
                <a:moveTo>
                  <a:pt x="3" y="0"/>
                </a:moveTo>
                <a:lnTo>
                  <a:pt x="3" y="2"/>
                </a:lnTo>
                <a:lnTo>
                  <a:pt x="2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19" name="Line 2995">
            <a:extLst>
              <a:ext uri="{FF2B5EF4-FFF2-40B4-BE49-F238E27FC236}">
                <a16:creationId xmlns:a16="http://schemas.microsoft.com/office/drawing/2014/main" id="{00000000-0008-0000-0000-0000B3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0" y="8482"/>
            <a:ext cx="2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20" name="Freeform 2996">
            <a:extLst>
              <a:ext uri="{FF2B5EF4-FFF2-40B4-BE49-F238E27FC236}">
                <a16:creationId xmlns:a16="http://schemas.microsoft.com/office/drawing/2014/main" id="{00000000-0008-0000-0000-0000B40F0000}"/>
              </a:ext>
            </a:extLst>
          </xdr:cNvPr>
          <xdr:cNvSpPr>
            <a:spLocks/>
          </xdr:cNvSpPr>
        </xdr:nvSpPr>
        <xdr:spPr bwMode="auto">
          <a:xfrm>
            <a:off x="7241" y="8415"/>
            <a:ext cx="9" cy="7"/>
          </a:xfrm>
          <a:custGeom>
            <a:avLst/>
            <a:gdLst>
              <a:gd name="T0" fmla="*/ 0 w 26"/>
              <a:gd name="T1" fmla="*/ 19 h 19"/>
              <a:gd name="T2" fmla="*/ 15 w 26"/>
              <a:gd name="T3" fmla="*/ 10 h 19"/>
              <a:gd name="T4" fmla="*/ 26 w 26"/>
              <a:gd name="T5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6" h="19">
                <a:moveTo>
                  <a:pt x="0" y="19"/>
                </a:moveTo>
                <a:lnTo>
                  <a:pt x="15" y="10"/>
                </a:lnTo>
                <a:lnTo>
                  <a:pt x="2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21" name="Freeform 2997">
            <a:extLst>
              <a:ext uri="{FF2B5EF4-FFF2-40B4-BE49-F238E27FC236}">
                <a16:creationId xmlns:a16="http://schemas.microsoft.com/office/drawing/2014/main" id="{00000000-0008-0000-0000-0000B50F0000}"/>
              </a:ext>
            </a:extLst>
          </xdr:cNvPr>
          <xdr:cNvSpPr>
            <a:spLocks/>
          </xdr:cNvSpPr>
        </xdr:nvSpPr>
        <xdr:spPr bwMode="auto">
          <a:xfrm>
            <a:off x="7125" y="8484"/>
            <a:ext cx="5" cy="3"/>
          </a:xfrm>
          <a:custGeom>
            <a:avLst/>
            <a:gdLst>
              <a:gd name="T0" fmla="*/ 0 w 16"/>
              <a:gd name="T1" fmla="*/ 10 h 10"/>
              <a:gd name="T2" fmla="*/ 6 w 16"/>
              <a:gd name="T3" fmla="*/ 6 h 10"/>
              <a:gd name="T4" fmla="*/ 12 w 16"/>
              <a:gd name="T5" fmla="*/ 3 h 10"/>
              <a:gd name="T6" fmla="*/ 16 w 16"/>
              <a:gd name="T7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6" y="6"/>
                </a:lnTo>
                <a:lnTo>
                  <a:pt x="12" y="3"/>
                </a:lnTo>
                <a:lnTo>
                  <a:pt x="1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22" name="Freeform 2998">
            <a:extLst>
              <a:ext uri="{FF2B5EF4-FFF2-40B4-BE49-F238E27FC236}">
                <a16:creationId xmlns:a16="http://schemas.microsoft.com/office/drawing/2014/main" id="{00000000-0008-0000-0000-0000B60F0000}"/>
              </a:ext>
            </a:extLst>
          </xdr:cNvPr>
          <xdr:cNvSpPr>
            <a:spLocks/>
          </xdr:cNvSpPr>
        </xdr:nvSpPr>
        <xdr:spPr bwMode="auto">
          <a:xfrm>
            <a:off x="7240" y="8414"/>
            <a:ext cx="9" cy="7"/>
          </a:xfrm>
          <a:custGeom>
            <a:avLst/>
            <a:gdLst>
              <a:gd name="T0" fmla="*/ 0 w 27"/>
              <a:gd name="T1" fmla="*/ 21 h 21"/>
              <a:gd name="T2" fmla="*/ 6 w 27"/>
              <a:gd name="T3" fmla="*/ 18 h 21"/>
              <a:gd name="T4" fmla="*/ 10 w 27"/>
              <a:gd name="T5" fmla="*/ 14 h 21"/>
              <a:gd name="T6" fmla="*/ 14 w 27"/>
              <a:gd name="T7" fmla="*/ 11 h 21"/>
              <a:gd name="T8" fmla="*/ 20 w 27"/>
              <a:gd name="T9" fmla="*/ 7 h 21"/>
              <a:gd name="T10" fmla="*/ 24 w 27"/>
              <a:gd name="T11" fmla="*/ 4 h 21"/>
              <a:gd name="T12" fmla="*/ 27 w 27"/>
              <a:gd name="T13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7" h="21">
                <a:moveTo>
                  <a:pt x="0" y="21"/>
                </a:moveTo>
                <a:lnTo>
                  <a:pt x="6" y="18"/>
                </a:lnTo>
                <a:lnTo>
                  <a:pt x="10" y="14"/>
                </a:lnTo>
                <a:lnTo>
                  <a:pt x="14" y="11"/>
                </a:lnTo>
                <a:lnTo>
                  <a:pt x="20" y="7"/>
                </a:lnTo>
                <a:lnTo>
                  <a:pt x="24" y="4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23" name="Line 2999">
            <a:extLst>
              <a:ext uri="{FF2B5EF4-FFF2-40B4-BE49-F238E27FC236}">
                <a16:creationId xmlns:a16="http://schemas.microsoft.com/office/drawing/2014/main" id="{00000000-0008-0000-0000-0000B70F0000}"/>
              </a:ext>
            </a:extLst>
          </xdr:cNvPr>
          <xdr:cNvSpPr>
            <a:spLocks noChangeShapeType="1"/>
          </xdr:cNvSpPr>
        </xdr:nvSpPr>
        <xdr:spPr bwMode="auto">
          <a:xfrm>
            <a:off x="7199" y="843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24" name="Line 3000">
            <a:extLst>
              <a:ext uri="{FF2B5EF4-FFF2-40B4-BE49-F238E27FC236}">
                <a16:creationId xmlns:a16="http://schemas.microsoft.com/office/drawing/2014/main" id="{00000000-0008-0000-0000-0000B8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99" y="843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25" name="Freeform 3001">
            <a:extLst>
              <a:ext uri="{FF2B5EF4-FFF2-40B4-BE49-F238E27FC236}">
                <a16:creationId xmlns:a16="http://schemas.microsoft.com/office/drawing/2014/main" id="{00000000-0008-0000-0000-0000B90F0000}"/>
              </a:ext>
            </a:extLst>
          </xdr:cNvPr>
          <xdr:cNvSpPr>
            <a:spLocks/>
          </xdr:cNvSpPr>
        </xdr:nvSpPr>
        <xdr:spPr bwMode="auto">
          <a:xfrm>
            <a:off x="7126" y="8483"/>
            <a:ext cx="8" cy="5"/>
          </a:xfrm>
          <a:custGeom>
            <a:avLst/>
            <a:gdLst>
              <a:gd name="T0" fmla="*/ 0 w 23"/>
              <a:gd name="T1" fmla="*/ 15 h 15"/>
              <a:gd name="T2" fmla="*/ 9 w 23"/>
              <a:gd name="T3" fmla="*/ 9 h 15"/>
              <a:gd name="T4" fmla="*/ 23 w 23"/>
              <a:gd name="T5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3" h="15">
                <a:moveTo>
                  <a:pt x="0" y="15"/>
                </a:moveTo>
                <a:lnTo>
                  <a:pt x="9" y="9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26" name="Line 3002">
            <a:extLst>
              <a:ext uri="{FF2B5EF4-FFF2-40B4-BE49-F238E27FC236}">
                <a16:creationId xmlns:a16="http://schemas.microsoft.com/office/drawing/2014/main" id="{00000000-0008-0000-0000-0000BA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24" y="8488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27" name="Line 3003">
            <a:extLst>
              <a:ext uri="{FF2B5EF4-FFF2-40B4-BE49-F238E27FC236}">
                <a16:creationId xmlns:a16="http://schemas.microsoft.com/office/drawing/2014/main" id="{00000000-0008-0000-0000-0000BB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35" y="8422"/>
            <a:ext cx="6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28" name="Freeform 3004">
            <a:extLst>
              <a:ext uri="{FF2B5EF4-FFF2-40B4-BE49-F238E27FC236}">
                <a16:creationId xmlns:a16="http://schemas.microsoft.com/office/drawing/2014/main" id="{00000000-0008-0000-0000-0000BC0F0000}"/>
              </a:ext>
            </a:extLst>
          </xdr:cNvPr>
          <xdr:cNvSpPr>
            <a:spLocks/>
          </xdr:cNvSpPr>
        </xdr:nvSpPr>
        <xdr:spPr bwMode="auto">
          <a:xfrm>
            <a:off x="7197" y="8433"/>
            <a:ext cx="2" cy="1"/>
          </a:xfrm>
          <a:custGeom>
            <a:avLst/>
            <a:gdLst>
              <a:gd name="T0" fmla="*/ 4 w 4"/>
              <a:gd name="T1" fmla="*/ 0 h 1"/>
              <a:gd name="T2" fmla="*/ 3 w 4"/>
              <a:gd name="T3" fmla="*/ 0 h 1"/>
              <a:gd name="T4" fmla="*/ 1 w 4"/>
              <a:gd name="T5" fmla="*/ 1 h 1"/>
              <a:gd name="T6" fmla="*/ 0 w 4"/>
              <a:gd name="T7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1">
                <a:moveTo>
                  <a:pt x="4" y="0"/>
                </a:moveTo>
                <a:lnTo>
                  <a:pt x="3" y="0"/>
                </a:lnTo>
                <a:lnTo>
                  <a:pt x="1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29" name="Freeform 3005">
            <a:extLst>
              <a:ext uri="{FF2B5EF4-FFF2-40B4-BE49-F238E27FC236}">
                <a16:creationId xmlns:a16="http://schemas.microsoft.com/office/drawing/2014/main" id="{00000000-0008-0000-0000-0000BD0F0000}"/>
              </a:ext>
            </a:extLst>
          </xdr:cNvPr>
          <xdr:cNvSpPr>
            <a:spLocks/>
          </xdr:cNvSpPr>
        </xdr:nvSpPr>
        <xdr:spPr bwMode="auto">
          <a:xfrm>
            <a:off x="7232" y="8421"/>
            <a:ext cx="8" cy="4"/>
          </a:xfrm>
          <a:custGeom>
            <a:avLst/>
            <a:gdLst>
              <a:gd name="T0" fmla="*/ 0 w 24"/>
              <a:gd name="T1" fmla="*/ 12 h 12"/>
              <a:gd name="T2" fmla="*/ 7 w 24"/>
              <a:gd name="T3" fmla="*/ 9 h 12"/>
              <a:gd name="T4" fmla="*/ 13 w 24"/>
              <a:gd name="T5" fmla="*/ 6 h 12"/>
              <a:gd name="T6" fmla="*/ 18 w 24"/>
              <a:gd name="T7" fmla="*/ 3 h 12"/>
              <a:gd name="T8" fmla="*/ 24 w 24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2">
                <a:moveTo>
                  <a:pt x="0" y="12"/>
                </a:moveTo>
                <a:lnTo>
                  <a:pt x="7" y="9"/>
                </a:lnTo>
                <a:lnTo>
                  <a:pt x="13" y="6"/>
                </a:lnTo>
                <a:lnTo>
                  <a:pt x="18" y="3"/>
                </a:lnTo>
                <a:lnTo>
                  <a:pt x="2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0" name="Freeform 3006">
            <a:extLst>
              <a:ext uri="{FF2B5EF4-FFF2-40B4-BE49-F238E27FC236}">
                <a16:creationId xmlns:a16="http://schemas.microsoft.com/office/drawing/2014/main" id="{00000000-0008-0000-0000-0000BE0F0000}"/>
              </a:ext>
            </a:extLst>
          </xdr:cNvPr>
          <xdr:cNvSpPr>
            <a:spLocks/>
          </xdr:cNvSpPr>
        </xdr:nvSpPr>
        <xdr:spPr bwMode="auto">
          <a:xfrm>
            <a:off x="7117" y="8487"/>
            <a:ext cx="8" cy="4"/>
          </a:xfrm>
          <a:custGeom>
            <a:avLst/>
            <a:gdLst>
              <a:gd name="T0" fmla="*/ 0 w 23"/>
              <a:gd name="T1" fmla="*/ 12 h 12"/>
              <a:gd name="T2" fmla="*/ 6 w 23"/>
              <a:gd name="T3" fmla="*/ 9 h 12"/>
              <a:gd name="T4" fmla="*/ 12 w 23"/>
              <a:gd name="T5" fmla="*/ 6 h 12"/>
              <a:gd name="T6" fmla="*/ 19 w 23"/>
              <a:gd name="T7" fmla="*/ 3 h 12"/>
              <a:gd name="T8" fmla="*/ 23 w 23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2">
                <a:moveTo>
                  <a:pt x="0" y="12"/>
                </a:moveTo>
                <a:lnTo>
                  <a:pt x="6" y="9"/>
                </a:lnTo>
                <a:lnTo>
                  <a:pt x="12" y="6"/>
                </a:lnTo>
                <a:lnTo>
                  <a:pt x="19" y="3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1" name="Line 3007">
            <a:extLst>
              <a:ext uri="{FF2B5EF4-FFF2-40B4-BE49-F238E27FC236}">
                <a16:creationId xmlns:a16="http://schemas.microsoft.com/office/drawing/2014/main" id="{00000000-0008-0000-0000-0000BF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30" y="8424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32" name="Freeform 3008">
            <a:extLst>
              <a:ext uri="{FF2B5EF4-FFF2-40B4-BE49-F238E27FC236}">
                <a16:creationId xmlns:a16="http://schemas.microsoft.com/office/drawing/2014/main" id="{00000000-0008-0000-0000-0000C00F0000}"/>
              </a:ext>
            </a:extLst>
          </xdr:cNvPr>
          <xdr:cNvSpPr>
            <a:spLocks/>
          </xdr:cNvSpPr>
        </xdr:nvSpPr>
        <xdr:spPr bwMode="auto">
          <a:xfrm>
            <a:off x="7227" y="8425"/>
            <a:ext cx="5" cy="1"/>
          </a:xfrm>
          <a:custGeom>
            <a:avLst/>
            <a:gdLst>
              <a:gd name="T0" fmla="*/ 0 w 13"/>
              <a:gd name="T1" fmla="*/ 4 h 4"/>
              <a:gd name="T2" fmla="*/ 7 w 13"/>
              <a:gd name="T3" fmla="*/ 1 h 4"/>
              <a:gd name="T4" fmla="*/ 13 w 13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4"/>
                </a:moveTo>
                <a:lnTo>
                  <a:pt x="7" y="1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3" name="Freeform 3009">
            <a:extLst>
              <a:ext uri="{FF2B5EF4-FFF2-40B4-BE49-F238E27FC236}">
                <a16:creationId xmlns:a16="http://schemas.microsoft.com/office/drawing/2014/main" id="{00000000-0008-0000-0000-0000C10F0000}"/>
              </a:ext>
            </a:extLst>
          </xdr:cNvPr>
          <xdr:cNvSpPr>
            <a:spLocks/>
          </xdr:cNvSpPr>
        </xdr:nvSpPr>
        <xdr:spPr bwMode="auto">
          <a:xfrm>
            <a:off x="7113" y="8491"/>
            <a:ext cx="4" cy="1"/>
          </a:xfrm>
          <a:custGeom>
            <a:avLst/>
            <a:gdLst>
              <a:gd name="T0" fmla="*/ 0 w 13"/>
              <a:gd name="T1" fmla="*/ 4 h 4"/>
              <a:gd name="T2" fmla="*/ 6 w 13"/>
              <a:gd name="T3" fmla="*/ 1 h 4"/>
              <a:gd name="T4" fmla="*/ 13 w 13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4"/>
                </a:moveTo>
                <a:lnTo>
                  <a:pt x="6" y="1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4" name="Freeform 3010">
            <a:extLst>
              <a:ext uri="{FF2B5EF4-FFF2-40B4-BE49-F238E27FC236}">
                <a16:creationId xmlns:a16="http://schemas.microsoft.com/office/drawing/2014/main" id="{00000000-0008-0000-0000-0000C20F0000}"/>
              </a:ext>
            </a:extLst>
          </xdr:cNvPr>
          <xdr:cNvSpPr>
            <a:spLocks/>
          </xdr:cNvSpPr>
        </xdr:nvSpPr>
        <xdr:spPr bwMode="auto">
          <a:xfrm>
            <a:off x="7012" y="8436"/>
            <a:ext cx="12" cy="6"/>
          </a:xfrm>
          <a:custGeom>
            <a:avLst/>
            <a:gdLst>
              <a:gd name="T0" fmla="*/ 0 w 36"/>
              <a:gd name="T1" fmla="*/ 17 h 17"/>
              <a:gd name="T2" fmla="*/ 3 w 36"/>
              <a:gd name="T3" fmla="*/ 15 h 17"/>
              <a:gd name="T4" fmla="*/ 14 w 36"/>
              <a:gd name="T5" fmla="*/ 11 h 17"/>
              <a:gd name="T6" fmla="*/ 26 w 36"/>
              <a:gd name="T7" fmla="*/ 5 h 17"/>
              <a:gd name="T8" fmla="*/ 36 w 36"/>
              <a:gd name="T9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6" h="17">
                <a:moveTo>
                  <a:pt x="0" y="17"/>
                </a:moveTo>
                <a:lnTo>
                  <a:pt x="3" y="15"/>
                </a:lnTo>
                <a:lnTo>
                  <a:pt x="14" y="11"/>
                </a:lnTo>
                <a:lnTo>
                  <a:pt x="26" y="5"/>
                </a:lnTo>
                <a:lnTo>
                  <a:pt x="3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5" name="Freeform 3011">
            <a:extLst>
              <a:ext uri="{FF2B5EF4-FFF2-40B4-BE49-F238E27FC236}">
                <a16:creationId xmlns:a16="http://schemas.microsoft.com/office/drawing/2014/main" id="{00000000-0008-0000-0000-0000C30F0000}"/>
              </a:ext>
            </a:extLst>
          </xdr:cNvPr>
          <xdr:cNvSpPr>
            <a:spLocks/>
          </xdr:cNvSpPr>
        </xdr:nvSpPr>
        <xdr:spPr bwMode="auto">
          <a:xfrm>
            <a:off x="8811" y="11646"/>
            <a:ext cx="2" cy="1"/>
          </a:xfrm>
          <a:custGeom>
            <a:avLst/>
            <a:gdLst>
              <a:gd name="T0" fmla="*/ 0 w 6"/>
              <a:gd name="T1" fmla="*/ 1 h 1"/>
              <a:gd name="T2" fmla="*/ 2 w 6"/>
              <a:gd name="T3" fmla="*/ 1 h 1"/>
              <a:gd name="T4" fmla="*/ 3 w 6"/>
              <a:gd name="T5" fmla="*/ 1 h 1"/>
              <a:gd name="T6" fmla="*/ 5 w 6"/>
              <a:gd name="T7" fmla="*/ 0 h 1"/>
              <a:gd name="T8" fmla="*/ 6 w 6"/>
              <a:gd name="T9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" h="1">
                <a:moveTo>
                  <a:pt x="0" y="1"/>
                </a:moveTo>
                <a:lnTo>
                  <a:pt x="2" y="1"/>
                </a:lnTo>
                <a:lnTo>
                  <a:pt x="3" y="1"/>
                </a:lnTo>
                <a:lnTo>
                  <a:pt x="5" y="0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6" name="Freeform 3012">
            <a:extLst>
              <a:ext uri="{FF2B5EF4-FFF2-40B4-BE49-F238E27FC236}">
                <a16:creationId xmlns:a16="http://schemas.microsoft.com/office/drawing/2014/main" id="{00000000-0008-0000-0000-0000C40F0000}"/>
              </a:ext>
            </a:extLst>
          </xdr:cNvPr>
          <xdr:cNvSpPr>
            <a:spLocks/>
          </xdr:cNvSpPr>
        </xdr:nvSpPr>
        <xdr:spPr bwMode="auto">
          <a:xfrm>
            <a:off x="8808" y="11647"/>
            <a:ext cx="2" cy="1"/>
          </a:xfrm>
          <a:custGeom>
            <a:avLst/>
            <a:gdLst>
              <a:gd name="T0" fmla="*/ 6 w 6"/>
              <a:gd name="T1" fmla="*/ 0 h 2"/>
              <a:gd name="T2" fmla="*/ 4 w 6"/>
              <a:gd name="T3" fmla="*/ 0 h 2"/>
              <a:gd name="T4" fmla="*/ 3 w 6"/>
              <a:gd name="T5" fmla="*/ 0 h 2"/>
              <a:gd name="T6" fmla="*/ 1 w 6"/>
              <a:gd name="T7" fmla="*/ 0 h 2"/>
              <a:gd name="T8" fmla="*/ 0 w 6"/>
              <a:gd name="T9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" h="2">
                <a:moveTo>
                  <a:pt x="6" y="0"/>
                </a:moveTo>
                <a:lnTo>
                  <a:pt x="4" y="0"/>
                </a:lnTo>
                <a:lnTo>
                  <a:pt x="3" y="0"/>
                </a:lnTo>
                <a:lnTo>
                  <a:pt x="1" y="0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7" name="Freeform 3013">
            <a:extLst>
              <a:ext uri="{FF2B5EF4-FFF2-40B4-BE49-F238E27FC236}">
                <a16:creationId xmlns:a16="http://schemas.microsoft.com/office/drawing/2014/main" id="{00000000-0008-0000-0000-0000C50F0000}"/>
              </a:ext>
            </a:extLst>
          </xdr:cNvPr>
          <xdr:cNvSpPr>
            <a:spLocks/>
          </xdr:cNvSpPr>
        </xdr:nvSpPr>
        <xdr:spPr bwMode="auto">
          <a:xfrm>
            <a:off x="8878" y="11608"/>
            <a:ext cx="2" cy="1"/>
          </a:xfrm>
          <a:custGeom>
            <a:avLst/>
            <a:gdLst>
              <a:gd name="T0" fmla="*/ 0 w 5"/>
              <a:gd name="T1" fmla="*/ 1 w 5"/>
              <a:gd name="T2" fmla="*/ 3 w 5"/>
              <a:gd name="T3" fmla="*/ 4 w 5"/>
              <a:gd name="T4" fmla="*/ 5 w 5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5">
                <a:moveTo>
                  <a:pt x="0" y="0"/>
                </a:moveTo>
                <a:lnTo>
                  <a:pt x="1" y="0"/>
                </a:lnTo>
                <a:lnTo>
                  <a:pt x="3" y="0"/>
                </a:lnTo>
                <a:lnTo>
                  <a:pt x="4" y="0"/>
                </a:lnTo>
                <a:lnTo>
                  <a:pt x="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8" name="Freeform 3014">
            <a:extLst>
              <a:ext uri="{FF2B5EF4-FFF2-40B4-BE49-F238E27FC236}">
                <a16:creationId xmlns:a16="http://schemas.microsoft.com/office/drawing/2014/main" id="{00000000-0008-0000-0000-0000C60F0000}"/>
              </a:ext>
            </a:extLst>
          </xdr:cNvPr>
          <xdr:cNvSpPr>
            <a:spLocks/>
          </xdr:cNvSpPr>
        </xdr:nvSpPr>
        <xdr:spPr bwMode="auto">
          <a:xfrm>
            <a:off x="8876" y="11608"/>
            <a:ext cx="1" cy="1"/>
          </a:xfrm>
          <a:custGeom>
            <a:avLst/>
            <a:gdLst>
              <a:gd name="T0" fmla="*/ 4 w 4"/>
              <a:gd name="T1" fmla="*/ 0 h 2"/>
              <a:gd name="T2" fmla="*/ 2 w 4"/>
              <a:gd name="T3" fmla="*/ 0 h 2"/>
              <a:gd name="T4" fmla="*/ 1 w 4"/>
              <a:gd name="T5" fmla="*/ 2 h 2"/>
              <a:gd name="T6" fmla="*/ 0 w 4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2">
                <a:moveTo>
                  <a:pt x="4" y="0"/>
                </a:moveTo>
                <a:lnTo>
                  <a:pt x="2" y="0"/>
                </a:lnTo>
                <a:lnTo>
                  <a:pt x="1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39" name="Line 3015">
            <a:extLst>
              <a:ext uri="{FF2B5EF4-FFF2-40B4-BE49-F238E27FC236}">
                <a16:creationId xmlns:a16="http://schemas.microsoft.com/office/drawing/2014/main" id="{00000000-0008-0000-0000-0000C7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10" y="1164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0" name="Line 3016">
            <a:extLst>
              <a:ext uri="{FF2B5EF4-FFF2-40B4-BE49-F238E27FC236}">
                <a16:creationId xmlns:a16="http://schemas.microsoft.com/office/drawing/2014/main" id="{00000000-0008-0000-0000-0000C8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77" y="1160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1" name="Freeform 3017">
            <a:extLst>
              <a:ext uri="{FF2B5EF4-FFF2-40B4-BE49-F238E27FC236}">
                <a16:creationId xmlns:a16="http://schemas.microsoft.com/office/drawing/2014/main" id="{00000000-0008-0000-0000-0000C90F0000}"/>
              </a:ext>
            </a:extLst>
          </xdr:cNvPr>
          <xdr:cNvSpPr>
            <a:spLocks/>
          </xdr:cNvSpPr>
        </xdr:nvSpPr>
        <xdr:spPr bwMode="auto">
          <a:xfrm>
            <a:off x="8615" y="11826"/>
            <a:ext cx="11" cy="2"/>
          </a:xfrm>
          <a:custGeom>
            <a:avLst/>
            <a:gdLst>
              <a:gd name="T0" fmla="*/ 0 w 34"/>
              <a:gd name="T1" fmla="*/ 0 h 5"/>
              <a:gd name="T2" fmla="*/ 11 w 34"/>
              <a:gd name="T3" fmla="*/ 3 h 5"/>
              <a:gd name="T4" fmla="*/ 23 w 34"/>
              <a:gd name="T5" fmla="*/ 4 h 5"/>
              <a:gd name="T6" fmla="*/ 34 w 34"/>
              <a:gd name="T7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4" h="5">
                <a:moveTo>
                  <a:pt x="0" y="0"/>
                </a:moveTo>
                <a:lnTo>
                  <a:pt x="11" y="3"/>
                </a:lnTo>
                <a:lnTo>
                  <a:pt x="23" y="4"/>
                </a:lnTo>
                <a:lnTo>
                  <a:pt x="34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42" name="Line 3018">
            <a:extLst>
              <a:ext uri="{FF2B5EF4-FFF2-40B4-BE49-F238E27FC236}">
                <a16:creationId xmlns:a16="http://schemas.microsoft.com/office/drawing/2014/main" id="{00000000-0008-0000-0000-0000CA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71" y="84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3" name="Line 3019">
            <a:extLst>
              <a:ext uri="{FF2B5EF4-FFF2-40B4-BE49-F238E27FC236}">
                <a16:creationId xmlns:a16="http://schemas.microsoft.com/office/drawing/2014/main" id="{00000000-0008-0000-0000-0000CB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7" y="847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4" name="Line 3020">
            <a:extLst>
              <a:ext uri="{FF2B5EF4-FFF2-40B4-BE49-F238E27FC236}">
                <a16:creationId xmlns:a16="http://schemas.microsoft.com/office/drawing/2014/main" id="{00000000-0008-0000-0000-0000CC0F0000}"/>
              </a:ext>
            </a:extLst>
          </xdr:cNvPr>
          <xdr:cNvSpPr>
            <a:spLocks noChangeShapeType="1"/>
          </xdr:cNvSpPr>
        </xdr:nvSpPr>
        <xdr:spPr bwMode="auto">
          <a:xfrm>
            <a:off x="7091" y="864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5" name="Freeform 3021">
            <a:extLst>
              <a:ext uri="{FF2B5EF4-FFF2-40B4-BE49-F238E27FC236}">
                <a16:creationId xmlns:a16="http://schemas.microsoft.com/office/drawing/2014/main" id="{00000000-0008-0000-0000-0000CD0F0000}"/>
              </a:ext>
            </a:extLst>
          </xdr:cNvPr>
          <xdr:cNvSpPr>
            <a:spLocks/>
          </xdr:cNvSpPr>
        </xdr:nvSpPr>
        <xdr:spPr bwMode="auto">
          <a:xfrm>
            <a:off x="7138" y="8479"/>
            <a:ext cx="1" cy="1"/>
          </a:xfrm>
          <a:custGeom>
            <a:avLst/>
            <a:gdLst>
              <a:gd name="T0" fmla="*/ 0 w 4"/>
              <a:gd name="T1" fmla="*/ 5 h 5"/>
              <a:gd name="T2" fmla="*/ 2 w 4"/>
              <a:gd name="T3" fmla="*/ 3 h 5"/>
              <a:gd name="T4" fmla="*/ 4 w 4"/>
              <a:gd name="T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5">
                <a:moveTo>
                  <a:pt x="0" y="5"/>
                </a:moveTo>
                <a:lnTo>
                  <a:pt x="2" y="3"/>
                </a:lnTo>
                <a:lnTo>
                  <a:pt x="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46" name="Line 3022">
            <a:extLst>
              <a:ext uri="{FF2B5EF4-FFF2-40B4-BE49-F238E27FC236}">
                <a16:creationId xmlns:a16="http://schemas.microsoft.com/office/drawing/2014/main" id="{00000000-0008-0000-0000-0000CE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7" y="848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47" name="Freeform 3023">
            <a:extLst>
              <a:ext uri="{FF2B5EF4-FFF2-40B4-BE49-F238E27FC236}">
                <a16:creationId xmlns:a16="http://schemas.microsoft.com/office/drawing/2014/main" id="{00000000-0008-0000-0000-0000CF0F0000}"/>
              </a:ext>
            </a:extLst>
          </xdr:cNvPr>
          <xdr:cNvSpPr>
            <a:spLocks/>
          </xdr:cNvSpPr>
        </xdr:nvSpPr>
        <xdr:spPr bwMode="auto">
          <a:xfrm>
            <a:off x="7250" y="8404"/>
            <a:ext cx="7" cy="11"/>
          </a:xfrm>
          <a:custGeom>
            <a:avLst/>
            <a:gdLst>
              <a:gd name="T0" fmla="*/ 0 w 23"/>
              <a:gd name="T1" fmla="*/ 34 h 34"/>
              <a:gd name="T2" fmla="*/ 10 w 23"/>
              <a:gd name="T3" fmla="*/ 23 h 34"/>
              <a:gd name="T4" fmla="*/ 17 w 23"/>
              <a:gd name="T5" fmla="*/ 11 h 34"/>
              <a:gd name="T6" fmla="*/ 23 w 23"/>
              <a:gd name="T7" fmla="*/ 0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3" h="34">
                <a:moveTo>
                  <a:pt x="0" y="34"/>
                </a:moveTo>
                <a:lnTo>
                  <a:pt x="10" y="23"/>
                </a:lnTo>
                <a:lnTo>
                  <a:pt x="17" y="11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48" name="Freeform 3024">
            <a:extLst>
              <a:ext uri="{FF2B5EF4-FFF2-40B4-BE49-F238E27FC236}">
                <a16:creationId xmlns:a16="http://schemas.microsoft.com/office/drawing/2014/main" id="{00000000-0008-0000-0000-0000D00F0000}"/>
              </a:ext>
            </a:extLst>
          </xdr:cNvPr>
          <xdr:cNvSpPr>
            <a:spLocks/>
          </xdr:cNvSpPr>
        </xdr:nvSpPr>
        <xdr:spPr bwMode="auto">
          <a:xfrm>
            <a:off x="7135" y="8477"/>
            <a:ext cx="2" cy="3"/>
          </a:xfrm>
          <a:custGeom>
            <a:avLst/>
            <a:gdLst>
              <a:gd name="T0" fmla="*/ 0 w 7"/>
              <a:gd name="T1" fmla="*/ 9 h 9"/>
              <a:gd name="T2" fmla="*/ 3 w 7"/>
              <a:gd name="T3" fmla="*/ 5 h 9"/>
              <a:gd name="T4" fmla="*/ 7 w 7"/>
              <a:gd name="T5" fmla="*/ 0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9">
                <a:moveTo>
                  <a:pt x="0" y="9"/>
                </a:moveTo>
                <a:lnTo>
                  <a:pt x="3" y="5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49" name="Freeform 3025">
            <a:extLst>
              <a:ext uri="{FF2B5EF4-FFF2-40B4-BE49-F238E27FC236}">
                <a16:creationId xmlns:a16="http://schemas.microsoft.com/office/drawing/2014/main" id="{00000000-0008-0000-0000-0000D10F0000}"/>
              </a:ext>
            </a:extLst>
          </xdr:cNvPr>
          <xdr:cNvSpPr>
            <a:spLocks/>
          </xdr:cNvSpPr>
        </xdr:nvSpPr>
        <xdr:spPr bwMode="auto">
          <a:xfrm>
            <a:off x="7249" y="8398"/>
            <a:ext cx="7" cy="16"/>
          </a:xfrm>
          <a:custGeom>
            <a:avLst/>
            <a:gdLst>
              <a:gd name="T0" fmla="*/ 0 w 23"/>
              <a:gd name="T1" fmla="*/ 49 h 49"/>
              <a:gd name="T2" fmla="*/ 4 w 23"/>
              <a:gd name="T3" fmla="*/ 44 h 49"/>
              <a:gd name="T4" fmla="*/ 7 w 23"/>
              <a:gd name="T5" fmla="*/ 40 h 49"/>
              <a:gd name="T6" fmla="*/ 10 w 23"/>
              <a:gd name="T7" fmla="*/ 37 h 49"/>
              <a:gd name="T8" fmla="*/ 13 w 23"/>
              <a:gd name="T9" fmla="*/ 33 h 49"/>
              <a:gd name="T10" fmla="*/ 16 w 23"/>
              <a:gd name="T11" fmla="*/ 29 h 49"/>
              <a:gd name="T12" fmla="*/ 17 w 23"/>
              <a:gd name="T13" fmla="*/ 25 h 49"/>
              <a:gd name="T14" fmla="*/ 20 w 23"/>
              <a:gd name="T15" fmla="*/ 20 h 49"/>
              <a:gd name="T16" fmla="*/ 20 w 23"/>
              <a:gd name="T17" fmla="*/ 16 h 49"/>
              <a:gd name="T18" fmla="*/ 22 w 23"/>
              <a:gd name="T19" fmla="*/ 12 h 49"/>
              <a:gd name="T20" fmla="*/ 23 w 23"/>
              <a:gd name="T21" fmla="*/ 6 h 49"/>
              <a:gd name="T22" fmla="*/ 23 w 23"/>
              <a:gd name="T23" fmla="*/ 2 h 49"/>
              <a:gd name="T24" fmla="*/ 23 w 23"/>
              <a:gd name="T25" fmla="*/ 0 h 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23" h="49">
                <a:moveTo>
                  <a:pt x="0" y="49"/>
                </a:moveTo>
                <a:lnTo>
                  <a:pt x="4" y="44"/>
                </a:lnTo>
                <a:lnTo>
                  <a:pt x="7" y="40"/>
                </a:lnTo>
                <a:lnTo>
                  <a:pt x="10" y="37"/>
                </a:lnTo>
                <a:lnTo>
                  <a:pt x="13" y="33"/>
                </a:lnTo>
                <a:lnTo>
                  <a:pt x="16" y="29"/>
                </a:lnTo>
                <a:lnTo>
                  <a:pt x="17" y="25"/>
                </a:lnTo>
                <a:lnTo>
                  <a:pt x="20" y="20"/>
                </a:lnTo>
                <a:lnTo>
                  <a:pt x="20" y="16"/>
                </a:lnTo>
                <a:lnTo>
                  <a:pt x="22" y="12"/>
                </a:lnTo>
                <a:lnTo>
                  <a:pt x="23" y="6"/>
                </a:lnTo>
                <a:lnTo>
                  <a:pt x="23" y="2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50" name="Line 3026">
            <a:extLst>
              <a:ext uri="{FF2B5EF4-FFF2-40B4-BE49-F238E27FC236}">
                <a16:creationId xmlns:a16="http://schemas.microsoft.com/office/drawing/2014/main" id="{00000000-0008-0000-0000-0000D2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6" y="848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51" name="Line 3027">
            <a:extLst>
              <a:ext uri="{FF2B5EF4-FFF2-40B4-BE49-F238E27FC236}">
                <a16:creationId xmlns:a16="http://schemas.microsoft.com/office/drawing/2014/main" id="{00000000-0008-0000-0000-0000D30F0000}"/>
              </a:ext>
            </a:extLst>
          </xdr:cNvPr>
          <xdr:cNvSpPr>
            <a:spLocks noChangeShapeType="1"/>
          </xdr:cNvSpPr>
        </xdr:nvSpPr>
        <xdr:spPr bwMode="auto">
          <a:xfrm>
            <a:off x="8611" y="11824"/>
            <a:ext cx="4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52" name="Line 3028">
            <a:extLst>
              <a:ext uri="{FF2B5EF4-FFF2-40B4-BE49-F238E27FC236}">
                <a16:creationId xmlns:a16="http://schemas.microsoft.com/office/drawing/2014/main" id="{00000000-0008-0000-0000-0000D40F0000}"/>
              </a:ext>
            </a:extLst>
          </xdr:cNvPr>
          <xdr:cNvSpPr>
            <a:spLocks noChangeShapeType="1"/>
          </xdr:cNvSpPr>
        </xdr:nvSpPr>
        <xdr:spPr bwMode="auto">
          <a:xfrm>
            <a:off x="8611" y="119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53" name="Freeform 3029">
            <a:extLst>
              <a:ext uri="{FF2B5EF4-FFF2-40B4-BE49-F238E27FC236}">
                <a16:creationId xmlns:a16="http://schemas.microsoft.com/office/drawing/2014/main" id="{00000000-0008-0000-0000-0000D50F0000}"/>
              </a:ext>
            </a:extLst>
          </xdr:cNvPr>
          <xdr:cNvSpPr>
            <a:spLocks/>
          </xdr:cNvSpPr>
        </xdr:nvSpPr>
        <xdr:spPr bwMode="auto">
          <a:xfrm>
            <a:off x="8335" y="11772"/>
            <a:ext cx="20" cy="9"/>
          </a:xfrm>
          <a:custGeom>
            <a:avLst/>
            <a:gdLst>
              <a:gd name="T0" fmla="*/ 61 w 61"/>
              <a:gd name="T1" fmla="*/ 25 h 25"/>
              <a:gd name="T2" fmla="*/ 55 w 61"/>
              <a:gd name="T3" fmla="*/ 22 h 25"/>
              <a:gd name="T4" fmla="*/ 48 w 61"/>
              <a:gd name="T5" fmla="*/ 20 h 25"/>
              <a:gd name="T6" fmla="*/ 41 w 61"/>
              <a:gd name="T7" fmla="*/ 17 h 25"/>
              <a:gd name="T8" fmla="*/ 34 w 61"/>
              <a:gd name="T9" fmla="*/ 14 h 25"/>
              <a:gd name="T10" fmla="*/ 28 w 61"/>
              <a:gd name="T11" fmla="*/ 12 h 25"/>
              <a:gd name="T12" fmla="*/ 21 w 61"/>
              <a:gd name="T13" fmla="*/ 10 h 25"/>
              <a:gd name="T14" fmla="*/ 15 w 61"/>
              <a:gd name="T15" fmla="*/ 7 h 25"/>
              <a:gd name="T16" fmla="*/ 10 w 61"/>
              <a:gd name="T17" fmla="*/ 5 h 25"/>
              <a:gd name="T18" fmla="*/ 4 w 61"/>
              <a:gd name="T19" fmla="*/ 3 h 25"/>
              <a:gd name="T20" fmla="*/ 0 w 61"/>
              <a:gd name="T21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61" h="25">
                <a:moveTo>
                  <a:pt x="61" y="25"/>
                </a:moveTo>
                <a:lnTo>
                  <a:pt x="55" y="22"/>
                </a:lnTo>
                <a:lnTo>
                  <a:pt x="48" y="20"/>
                </a:lnTo>
                <a:lnTo>
                  <a:pt x="41" y="17"/>
                </a:lnTo>
                <a:lnTo>
                  <a:pt x="34" y="14"/>
                </a:lnTo>
                <a:lnTo>
                  <a:pt x="28" y="12"/>
                </a:lnTo>
                <a:lnTo>
                  <a:pt x="21" y="10"/>
                </a:lnTo>
                <a:lnTo>
                  <a:pt x="15" y="7"/>
                </a:lnTo>
                <a:lnTo>
                  <a:pt x="10" y="5"/>
                </a:lnTo>
                <a:lnTo>
                  <a:pt x="4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54" name="Line 3030">
            <a:extLst>
              <a:ext uri="{FF2B5EF4-FFF2-40B4-BE49-F238E27FC236}">
                <a16:creationId xmlns:a16="http://schemas.microsoft.com/office/drawing/2014/main" id="{00000000-0008-0000-0000-0000D6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41" y="8389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55" name="Line 3031">
            <a:extLst>
              <a:ext uri="{FF2B5EF4-FFF2-40B4-BE49-F238E27FC236}">
                <a16:creationId xmlns:a16="http://schemas.microsoft.com/office/drawing/2014/main" id="{00000000-0008-0000-0000-0000D7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9" y="847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56" name="Freeform 3032">
            <a:extLst>
              <a:ext uri="{FF2B5EF4-FFF2-40B4-BE49-F238E27FC236}">
                <a16:creationId xmlns:a16="http://schemas.microsoft.com/office/drawing/2014/main" id="{00000000-0008-0000-0000-0000D80F0000}"/>
              </a:ext>
            </a:extLst>
          </xdr:cNvPr>
          <xdr:cNvSpPr>
            <a:spLocks/>
          </xdr:cNvSpPr>
        </xdr:nvSpPr>
        <xdr:spPr bwMode="auto">
          <a:xfrm>
            <a:off x="7140" y="8474"/>
            <a:ext cx="1" cy="2"/>
          </a:xfrm>
          <a:custGeom>
            <a:avLst/>
            <a:gdLst>
              <a:gd name="T0" fmla="*/ 3 w 3"/>
              <a:gd name="T1" fmla="*/ 0 h 6"/>
              <a:gd name="T2" fmla="*/ 1 w 3"/>
              <a:gd name="T3" fmla="*/ 2 h 6"/>
              <a:gd name="T4" fmla="*/ 1 w 3"/>
              <a:gd name="T5" fmla="*/ 3 h 6"/>
              <a:gd name="T6" fmla="*/ 1 w 3"/>
              <a:gd name="T7" fmla="*/ 5 h 6"/>
              <a:gd name="T8" fmla="*/ 0 w 3"/>
              <a:gd name="T9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1" y="2"/>
                </a:lnTo>
                <a:lnTo>
                  <a:pt x="1" y="3"/>
                </a:lnTo>
                <a:lnTo>
                  <a:pt x="1" y="5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57" name="Freeform 3033">
            <a:extLst>
              <a:ext uri="{FF2B5EF4-FFF2-40B4-BE49-F238E27FC236}">
                <a16:creationId xmlns:a16="http://schemas.microsoft.com/office/drawing/2014/main" id="{00000000-0008-0000-0000-0000D90F0000}"/>
              </a:ext>
            </a:extLst>
          </xdr:cNvPr>
          <xdr:cNvSpPr>
            <a:spLocks/>
          </xdr:cNvSpPr>
        </xdr:nvSpPr>
        <xdr:spPr bwMode="auto">
          <a:xfrm>
            <a:off x="7140" y="8393"/>
            <a:ext cx="2" cy="6"/>
          </a:xfrm>
          <a:custGeom>
            <a:avLst/>
            <a:gdLst>
              <a:gd name="T0" fmla="*/ 5 w 5"/>
              <a:gd name="T1" fmla="*/ 0 h 19"/>
              <a:gd name="T2" fmla="*/ 4 w 5"/>
              <a:gd name="T3" fmla="*/ 4 h 19"/>
              <a:gd name="T4" fmla="*/ 0 w 5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19">
                <a:moveTo>
                  <a:pt x="5" y="0"/>
                </a:moveTo>
                <a:lnTo>
                  <a:pt x="4" y="4"/>
                </a:lnTo>
                <a:lnTo>
                  <a:pt x="0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58" name="Line 3034">
            <a:extLst>
              <a:ext uri="{FF2B5EF4-FFF2-40B4-BE49-F238E27FC236}">
                <a16:creationId xmlns:a16="http://schemas.microsoft.com/office/drawing/2014/main" id="{00000000-0008-0000-0000-0000DA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9" y="8473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59" name="Line 3035">
            <a:extLst>
              <a:ext uri="{FF2B5EF4-FFF2-40B4-BE49-F238E27FC236}">
                <a16:creationId xmlns:a16="http://schemas.microsoft.com/office/drawing/2014/main" id="{00000000-0008-0000-0000-0000DB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39" y="847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60" name="Line 3036">
            <a:extLst>
              <a:ext uri="{FF2B5EF4-FFF2-40B4-BE49-F238E27FC236}">
                <a16:creationId xmlns:a16="http://schemas.microsoft.com/office/drawing/2014/main" id="{00000000-0008-0000-0000-0000DC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38" y="847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61" name="Freeform 3037">
            <a:extLst>
              <a:ext uri="{FF2B5EF4-FFF2-40B4-BE49-F238E27FC236}">
                <a16:creationId xmlns:a16="http://schemas.microsoft.com/office/drawing/2014/main" id="{00000000-0008-0000-0000-0000DD0F0000}"/>
              </a:ext>
            </a:extLst>
          </xdr:cNvPr>
          <xdr:cNvSpPr>
            <a:spLocks/>
          </xdr:cNvSpPr>
        </xdr:nvSpPr>
        <xdr:spPr bwMode="auto">
          <a:xfrm>
            <a:off x="8670" y="11680"/>
            <a:ext cx="59" cy="9"/>
          </a:xfrm>
          <a:custGeom>
            <a:avLst/>
            <a:gdLst>
              <a:gd name="T0" fmla="*/ 177 w 177"/>
              <a:gd name="T1" fmla="*/ 11 h 26"/>
              <a:gd name="T2" fmla="*/ 159 w 177"/>
              <a:gd name="T3" fmla="*/ 6 h 26"/>
              <a:gd name="T4" fmla="*/ 141 w 177"/>
              <a:gd name="T5" fmla="*/ 3 h 26"/>
              <a:gd name="T6" fmla="*/ 122 w 177"/>
              <a:gd name="T7" fmla="*/ 1 h 26"/>
              <a:gd name="T8" fmla="*/ 104 w 177"/>
              <a:gd name="T9" fmla="*/ 0 h 26"/>
              <a:gd name="T10" fmla="*/ 84 w 177"/>
              <a:gd name="T11" fmla="*/ 1 h 26"/>
              <a:gd name="T12" fmla="*/ 65 w 177"/>
              <a:gd name="T13" fmla="*/ 3 h 26"/>
              <a:gd name="T14" fmla="*/ 48 w 177"/>
              <a:gd name="T15" fmla="*/ 7 h 26"/>
              <a:gd name="T16" fmla="*/ 31 w 177"/>
              <a:gd name="T17" fmla="*/ 11 h 26"/>
              <a:gd name="T18" fmla="*/ 15 w 177"/>
              <a:gd name="T19" fmla="*/ 19 h 26"/>
              <a:gd name="T20" fmla="*/ 0 w 177"/>
              <a:gd name="T21" fmla="*/ 26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77" h="26">
                <a:moveTo>
                  <a:pt x="177" y="11"/>
                </a:moveTo>
                <a:lnTo>
                  <a:pt x="159" y="6"/>
                </a:lnTo>
                <a:lnTo>
                  <a:pt x="141" y="3"/>
                </a:lnTo>
                <a:lnTo>
                  <a:pt x="122" y="1"/>
                </a:lnTo>
                <a:lnTo>
                  <a:pt x="104" y="0"/>
                </a:lnTo>
                <a:lnTo>
                  <a:pt x="84" y="1"/>
                </a:lnTo>
                <a:lnTo>
                  <a:pt x="65" y="3"/>
                </a:lnTo>
                <a:lnTo>
                  <a:pt x="48" y="7"/>
                </a:lnTo>
                <a:lnTo>
                  <a:pt x="31" y="11"/>
                </a:lnTo>
                <a:lnTo>
                  <a:pt x="15" y="19"/>
                </a:lnTo>
                <a:lnTo>
                  <a:pt x="0" y="2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62" name="Freeform 3038">
            <a:extLst>
              <a:ext uri="{FF2B5EF4-FFF2-40B4-BE49-F238E27FC236}">
                <a16:creationId xmlns:a16="http://schemas.microsoft.com/office/drawing/2014/main" id="{00000000-0008-0000-0000-0000DE0F0000}"/>
              </a:ext>
            </a:extLst>
          </xdr:cNvPr>
          <xdr:cNvSpPr>
            <a:spLocks/>
          </xdr:cNvSpPr>
        </xdr:nvSpPr>
        <xdr:spPr bwMode="auto">
          <a:xfrm>
            <a:off x="8346" y="11687"/>
            <a:ext cx="275" cy="135"/>
          </a:xfrm>
          <a:custGeom>
            <a:avLst/>
            <a:gdLst>
              <a:gd name="T0" fmla="*/ 824 w 824"/>
              <a:gd name="T1" fmla="*/ 405 h 405"/>
              <a:gd name="T2" fmla="*/ 678 w 824"/>
              <a:gd name="T3" fmla="*/ 342 h 405"/>
              <a:gd name="T4" fmla="*/ 537 w 824"/>
              <a:gd name="T5" fmla="*/ 278 h 405"/>
              <a:gd name="T6" fmla="*/ 398 w 824"/>
              <a:gd name="T7" fmla="*/ 211 h 405"/>
              <a:gd name="T8" fmla="*/ 263 w 824"/>
              <a:gd name="T9" fmla="*/ 143 h 405"/>
              <a:gd name="T10" fmla="*/ 130 w 824"/>
              <a:gd name="T11" fmla="*/ 73 h 405"/>
              <a:gd name="T12" fmla="*/ 0 w 824"/>
              <a:gd name="T13" fmla="*/ 0 h 40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824" h="405">
                <a:moveTo>
                  <a:pt x="824" y="405"/>
                </a:moveTo>
                <a:lnTo>
                  <a:pt x="678" y="342"/>
                </a:lnTo>
                <a:lnTo>
                  <a:pt x="537" y="278"/>
                </a:lnTo>
                <a:lnTo>
                  <a:pt x="398" y="211"/>
                </a:lnTo>
                <a:lnTo>
                  <a:pt x="263" y="143"/>
                </a:lnTo>
                <a:lnTo>
                  <a:pt x="130" y="7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63" name="Freeform 3039">
            <a:extLst>
              <a:ext uri="{FF2B5EF4-FFF2-40B4-BE49-F238E27FC236}">
                <a16:creationId xmlns:a16="http://schemas.microsoft.com/office/drawing/2014/main" id="{00000000-0008-0000-0000-0000DF0F0000}"/>
              </a:ext>
            </a:extLst>
          </xdr:cNvPr>
          <xdr:cNvSpPr>
            <a:spLocks/>
          </xdr:cNvSpPr>
        </xdr:nvSpPr>
        <xdr:spPr bwMode="auto">
          <a:xfrm>
            <a:off x="8332" y="11692"/>
            <a:ext cx="27" cy="9"/>
          </a:xfrm>
          <a:custGeom>
            <a:avLst/>
            <a:gdLst>
              <a:gd name="T0" fmla="*/ 80 w 80"/>
              <a:gd name="T1" fmla="*/ 26 h 26"/>
              <a:gd name="T2" fmla="*/ 67 w 80"/>
              <a:gd name="T3" fmla="*/ 20 h 26"/>
              <a:gd name="T4" fmla="*/ 56 w 80"/>
              <a:gd name="T5" fmla="*/ 14 h 26"/>
              <a:gd name="T6" fmla="*/ 43 w 80"/>
              <a:gd name="T7" fmla="*/ 10 h 26"/>
              <a:gd name="T8" fmla="*/ 29 w 80"/>
              <a:gd name="T9" fmla="*/ 6 h 26"/>
              <a:gd name="T10" fmla="*/ 14 w 80"/>
              <a:gd name="T11" fmla="*/ 3 h 26"/>
              <a:gd name="T12" fmla="*/ 0 w 80"/>
              <a:gd name="T13" fmla="*/ 0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80" h="26">
                <a:moveTo>
                  <a:pt x="80" y="26"/>
                </a:moveTo>
                <a:lnTo>
                  <a:pt x="67" y="20"/>
                </a:lnTo>
                <a:lnTo>
                  <a:pt x="56" y="14"/>
                </a:lnTo>
                <a:lnTo>
                  <a:pt x="43" y="10"/>
                </a:lnTo>
                <a:lnTo>
                  <a:pt x="29" y="6"/>
                </a:lnTo>
                <a:lnTo>
                  <a:pt x="14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64" name="Freeform 3040">
            <a:extLst>
              <a:ext uri="{FF2B5EF4-FFF2-40B4-BE49-F238E27FC236}">
                <a16:creationId xmlns:a16="http://schemas.microsoft.com/office/drawing/2014/main" id="{00000000-0008-0000-0000-0000E00F0000}"/>
              </a:ext>
            </a:extLst>
          </xdr:cNvPr>
          <xdr:cNvSpPr>
            <a:spLocks/>
          </xdr:cNvSpPr>
        </xdr:nvSpPr>
        <xdr:spPr bwMode="auto">
          <a:xfrm>
            <a:off x="8399" y="11805"/>
            <a:ext cx="212" cy="101"/>
          </a:xfrm>
          <a:custGeom>
            <a:avLst/>
            <a:gdLst>
              <a:gd name="T0" fmla="*/ 0 w 638"/>
              <a:gd name="T1" fmla="*/ 0 h 303"/>
              <a:gd name="T2" fmla="*/ 123 w 638"/>
              <a:gd name="T3" fmla="*/ 64 h 303"/>
              <a:gd name="T4" fmla="*/ 247 w 638"/>
              <a:gd name="T5" fmla="*/ 127 h 303"/>
              <a:gd name="T6" fmla="*/ 375 w 638"/>
              <a:gd name="T7" fmla="*/ 188 h 303"/>
              <a:gd name="T8" fmla="*/ 505 w 638"/>
              <a:gd name="T9" fmla="*/ 246 h 303"/>
              <a:gd name="T10" fmla="*/ 638 w 638"/>
              <a:gd name="T11" fmla="*/ 303 h 3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38" h="303">
                <a:moveTo>
                  <a:pt x="0" y="0"/>
                </a:moveTo>
                <a:lnTo>
                  <a:pt x="123" y="64"/>
                </a:lnTo>
                <a:lnTo>
                  <a:pt x="247" y="127"/>
                </a:lnTo>
                <a:lnTo>
                  <a:pt x="375" y="188"/>
                </a:lnTo>
                <a:lnTo>
                  <a:pt x="505" y="246"/>
                </a:lnTo>
                <a:lnTo>
                  <a:pt x="638" y="3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65" name="Freeform 3041">
            <a:extLst>
              <a:ext uri="{FF2B5EF4-FFF2-40B4-BE49-F238E27FC236}">
                <a16:creationId xmlns:a16="http://schemas.microsoft.com/office/drawing/2014/main" id="{00000000-0008-0000-0000-0000E10F0000}"/>
              </a:ext>
            </a:extLst>
          </xdr:cNvPr>
          <xdr:cNvSpPr>
            <a:spLocks/>
          </xdr:cNvSpPr>
        </xdr:nvSpPr>
        <xdr:spPr bwMode="auto">
          <a:xfrm>
            <a:off x="8355" y="11781"/>
            <a:ext cx="44" cy="24"/>
          </a:xfrm>
          <a:custGeom>
            <a:avLst/>
            <a:gdLst>
              <a:gd name="T0" fmla="*/ 130 w 130"/>
              <a:gd name="T1" fmla="*/ 72 h 72"/>
              <a:gd name="T2" fmla="*/ 7 w 130"/>
              <a:gd name="T3" fmla="*/ 5 h 72"/>
              <a:gd name="T4" fmla="*/ 4 w 130"/>
              <a:gd name="T5" fmla="*/ 3 h 72"/>
              <a:gd name="T6" fmla="*/ 3 w 130"/>
              <a:gd name="T7" fmla="*/ 2 h 72"/>
              <a:gd name="T8" fmla="*/ 0 w 130"/>
              <a:gd name="T9" fmla="*/ 0 h 7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0" h="72">
                <a:moveTo>
                  <a:pt x="130" y="72"/>
                </a:moveTo>
                <a:lnTo>
                  <a:pt x="7" y="5"/>
                </a:lnTo>
                <a:lnTo>
                  <a:pt x="4" y="3"/>
                </a:lnTo>
                <a:lnTo>
                  <a:pt x="3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66" name="Line 3042">
            <a:extLst>
              <a:ext uri="{FF2B5EF4-FFF2-40B4-BE49-F238E27FC236}">
                <a16:creationId xmlns:a16="http://schemas.microsoft.com/office/drawing/2014/main" id="{00000000-0008-0000-0000-0000E2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0" y="11055"/>
            <a:ext cx="1242" cy="7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67" name="Freeform 3043">
            <a:extLst>
              <a:ext uri="{FF2B5EF4-FFF2-40B4-BE49-F238E27FC236}">
                <a16:creationId xmlns:a16="http://schemas.microsoft.com/office/drawing/2014/main" id="{00000000-0008-0000-0000-0000E30F0000}"/>
              </a:ext>
            </a:extLst>
          </xdr:cNvPr>
          <xdr:cNvSpPr>
            <a:spLocks/>
          </xdr:cNvSpPr>
        </xdr:nvSpPr>
        <xdr:spPr bwMode="auto">
          <a:xfrm>
            <a:off x="6862" y="10897"/>
            <a:ext cx="215" cy="147"/>
          </a:xfrm>
          <a:custGeom>
            <a:avLst/>
            <a:gdLst>
              <a:gd name="T0" fmla="*/ 644 w 644"/>
              <a:gd name="T1" fmla="*/ 439 h 439"/>
              <a:gd name="T2" fmla="*/ 528 w 644"/>
              <a:gd name="T3" fmla="*/ 368 h 439"/>
              <a:gd name="T4" fmla="*/ 417 w 644"/>
              <a:gd name="T5" fmla="*/ 298 h 439"/>
              <a:gd name="T6" fmla="*/ 309 w 644"/>
              <a:gd name="T7" fmla="*/ 225 h 439"/>
              <a:gd name="T8" fmla="*/ 203 w 644"/>
              <a:gd name="T9" fmla="*/ 152 h 439"/>
              <a:gd name="T10" fmla="*/ 100 w 644"/>
              <a:gd name="T11" fmla="*/ 77 h 439"/>
              <a:gd name="T12" fmla="*/ 0 w 644"/>
              <a:gd name="T13" fmla="*/ 0 h 4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4" h="439">
                <a:moveTo>
                  <a:pt x="644" y="439"/>
                </a:moveTo>
                <a:lnTo>
                  <a:pt x="528" y="368"/>
                </a:lnTo>
                <a:lnTo>
                  <a:pt x="417" y="298"/>
                </a:lnTo>
                <a:lnTo>
                  <a:pt x="309" y="225"/>
                </a:lnTo>
                <a:lnTo>
                  <a:pt x="203" y="152"/>
                </a:lnTo>
                <a:lnTo>
                  <a:pt x="100" y="7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68" name="Freeform 3044">
            <a:extLst>
              <a:ext uri="{FF2B5EF4-FFF2-40B4-BE49-F238E27FC236}">
                <a16:creationId xmlns:a16="http://schemas.microsoft.com/office/drawing/2014/main" id="{00000000-0008-0000-0000-0000E40F0000}"/>
              </a:ext>
            </a:extLst>
          </xdr:cNvPr>
          <xdr:cNvSpPr>
            <a:spLocks/>
          </xdr:cNvSpPr>
        </xdr:nvSpPr>
        <xdr:spPr bwMode="auto">
          <a:xfrm>
            <a:off x="7077" y="11044"/>
            <a:ext cx="2" cy="1"/>
          </a:xfrm>
          <a:custGeom>
            <a:avLst/>
            <a:gdLst>
              <a:gd name="T0" fmla="*/ 0 w 7"/>
              <a:gd name="T1" fmla="*/ 0 h 4"/>
              <a:gd name="T2" fmla="*/ 3 w 7"/>
              <a:gd name="T3" fmla="*/ 1 h 4"/>
              <a:gd name="T4" fmla="*/ 4 w 7"/>
              <a:gd name="T5" fmla="*/ 3 h 4"/>
              <a:gd name="T6" fmla="*/ 7 w 7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4">
                <a:moveTo>
                  <a:pt x="0" y="0"/>
                </a:moveTo>
                <a:lnTo>
                  <a:pt x="3" y="1"/>
                </a:lnTo>
                <a:lnTo>
                  <a:pt x="4" y="3"/>
                </a:lnTo>
                <a:lnTo>
                  <a:pt x="7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69" name="Freeform 3045">
            <a:extLst>
              <a:ext uri="{FF2B5EF4-FFF2-40B4-BE49-F238E27FC236}">
                <a16:creationId xmlns:a16="http://schemas.microsoft.com/office/drawing/2014/main" id="{00000000-0008-0000-0000-0000E50F0000}"/>
              </a:ext>
            </a:extLst>
          </xdr:cNvPr>
          <xdr:cNvSpPr>
            <a:spLocks/>
          </xdr:cNvSpPr>
        </xdr:nvSpPr>
        <xdr:spPr bwMode="auto">
          <a:xfrm>
            <a:off x="7079" y="11045"/>
            <a:ext cx="11" cy="10"/>
          </a:xfrm>
          <a:custGeom>
            <a:avLst/>
            <a:gdLst>
              <a:gd name="T0" fmla="*/ 33 w 33"/>
              <a:gd name="T1" fmla="*/ 29 h 29"/>
              <a:gd name="T2" fmla="*/ 31 w 33"/>
              <a:gd name="T3" fmla="*/ 27 h 29"/>
              <a:gd name="T4" fmla="*/ 29 w 33"/>
              <a:gd name="T5" fmla="*/ 26 h 29"/>
              <a:gd name="T6" fmla="*/ 27 w 33"/>
              <a:gd name="T7" fmla="*/ 23 h 29"/>
              <a:gd name="T8" fmla="*/ 26 w 33"/>
              <a:gd name="T9" fmla="*/ 22 h 29"/>
              <a:gd name="T10" fmla="*/ 23 w 33"/>
              <a:gd name="T11" fmla="*/ 19 h 29"/>
              <a:gd name="T12" fmla="*/ 20 w 33"/>
              <a:gd name="T13" fmla="*/ 16 h 29"/>
              <a:gd name="T14" fmla="*/ 16 w 33"/>
              <a:gd name="T15" fmla="*/ 13 h 29"/>
              <a:gd name="T16" fmla="*/ 13 w 33"/>
              <a:gd name="T17" fmla="*/ 10 h 29"/>
              <a:gd name="T18" fmla="*/ 9 w 33"/>
              <a:gd name="T19" fmla="*/ 6 h 29"/>
              <a:gd name="T20" fmla="*/ 4 w 33"/>
              <a:gd name="T21" fmla="*/ 3 h 29"/>
              <a:gd name="T22" fmla="*/ 0 w 33"/>
              <a:gd name="T23" fmla="*/ 0 h 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</a:cxnLst>
            <a:rect l="0" t="0" r="r" b="b"/>
            <a:pathLst>
              <a:path w="33" h="29">
                <a:moveTo>
                  <a:pt x="33" y="29"/>
                </a:moveTo>
                <a:lnTo>
                  <a:pt x="31" y="27"/>
                </a:lnTo>
                <a:lnTo>
                  <a:pt x="29" y="26"/>
                </a:lnTo>
                <a:lnTo>
                  <a:pt x="27" y="23"/>
                </a:lnTo>
                <a:lnTo>
                  <a:pt x="26" y="22"/>
                </a:lnTo>
                <a:lnTo>
                  <a:pt x="23" y="19"/>
                </a:lnTo>
                <a:lnTo>
                  <a:pt x="20" y="16"/>
                </a:lnTo>
                <a:lnTo>
                  <a:pt x="16" y="13"/>
                </a:lnTo>
                <a:lnTo>
                  <a:pt x="13" y="10"/>
                </a:lnTo>
                <a:lnTo>
                  <a:pt x="9" y="6"/>
                </a:lnTo>
                <a:lnTo>
                  <a:pt x="4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70" name="Line 3046">
            <a:extLst>
              <a:ext uri="{FF2B5EF4-FFF2-40B4-BE49-F238E27FC236}">
                <a16:creationId xmlns:a16="http://schemas.microsoft.com/office/drawing/2014/main" id="{00000000-0008-0000-0000-0000E6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862" y="1089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71" name="Freeform 3047">
            <a:extLst>
              <a:ext uri="{FF2B5EF4-FFF2-40B4-BE49-F238E27FC236}">
                <a16:creationId xmlns:a16="http://schemas.microsoft.com/office/drawing/2014/main" id="{00000000-0008-0000-0000-0000E70F0000}"/>
              </a:ext>
            </a:extLst>
          </xdr:cNvPr>
          <xdr:cNvSpPr>
            <a:spLocks/>
          </xdr:cNvSpPr>
        </xdr:nvSpPr>
        <xdr:spPr bwMode="auto">
          <a:xfrm>
            <a:off x="6857" y="10806"/>
            <a:ext cx="5" cy="10"/>
          </a:xfrm>
          <a:custGeom>
            <a:avLst/>
            <a:gdLst>
              <a:gd name="T0" fmla="*/ 17 w 17"/>
              <a:gd name="T1" fmla="*/ 30 h 30"/>
              <a:gd name="T2" fmla="*/ 10 w 17"/>
              <a:gd name="T3" fmla="*/ 24 h 30"/>
              <a:gd name="T4" fmla="*/ 6 w 17"/>
              <a:gd name="T5" fmla="*/ 17 h 30"/>
              <a:gd name="T6" fmla="*/ 3 w 17"/>
              <a:gd name="T7" fmla="*/ 11 h 30"/>
              <a:gd name="T8" fmla="*/ 0 w 17"/>
              <a:gd name="T9" fmla="*/ 4 h 30"/>
              <a:gd name="T10" fmla="*/ 0 w 17"/>
              <a:gd name="T11" fmla="*/ 0 h 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30">
                <a:moveTo>
                  <a:pt x="17" y="30"/>
                </a:moveTo>
                <a:lnTo>
                  <a:pt x="10" y="24"/>
                </a:lnTo>
                <a:lnTo>
                  <a:pt x="6" y="17"/>
                </a:lnTo>
                <a:lnTo>
                  <a:pt x="3" y="11"/>
                </a:lnTo>
                <a:lnTo>
                  <a:pt x="0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72" name="Freeform 3048">
            <a:extLst>
              <a:ext uri="{FF2B5EF4-FFF2-40B4-BE49-F238E27FC236}">
                <a16:creationId xmlns:a16="http://schemas.microsoft.com/office/drawing/2014/main" id="{00000000-0008-0000-0000-0000E80F0000}"/>
              </a:ext>
            </a:extLst>
          </xdr:cNvPr>
          <xdr:cNvSpPr>
            <a:spLocks/>
          </xdr:cNvSpPr>
        </xdr:nvSpPr>
        <xdr:spPr bwMode="auto">
          <a:xfrm>
            <a:off x="6863" y="10804"/>
            <a:ext cx="4" cy="6"/>
          </a:xfrm>
          <a:custGeom>
            <a:avLst/>
            <a:gdLst>
              <a:gd name="T0" fmla="*/ 12 w 12"/>
              <a:gd name="T1" fmla="*/ 19 h 19"/>
              <a:gd name="T2" fmla="*/ 6 w 12"/>
              <a:gd name="T3" fmla="*/ 15 h 19"/>
              <a:gd name="T4" fmla="*/ 3 w 12"/>
              <a:gd name="T5" fmla="*/ 9 h 19"/>
              <a:gd name="T6" fmla="*/ 0 w 12"/>
              <a:gd name="T7" fmla="*/ 3 h 19"/>
              <a:gd name="T8" fmla="*/ 0 w 12"/>
              <a:gd name="T9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2" h="19">
                <a:moveTo>
                  <a:pt x="12" y="19"/>
                </a:moveTo>
                <a:lnTo>
                  <a:pt x="6" y="15"/>
                </a:lnTo>
                <a:lnTo>
                  <a:pt x="3" y="9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73" name="Freeform 3049">
            <a:extLst>
              <a:ext uri="{FF2B5EF4-FFF2-40B4-BE49-F238E27FC236}">
                <a16:creationId xmlns:a16="http://schemas.microsoft.com/office/drawing/2014/main" id="{00000000-0008-0000-0000-0000E90F0000}"/>
              </a:ext>
            </a:extLst>
          </xdr:cNvPr>
          <xdr:cNvSpPr>
            <a:spLocks/>
          </xdr:cNvSpPr>
        </xdr:nvSpPr>
        <xdr:spPr bwMode="auto">
          <a:xfrm>
            <a:off x="7029" y="8433"/>
            <a:ext cx="16" cy="18"/>
          </a:xfrm>
          <a:custGeom>
            <a:avLst/>
            <a:gdLst>
              <a:gd name="T0" fmla="*/ 0 w 48"/>
              <a:gd name="T1" fmla="*/ 55 h 55"/>
              <a:gd name="T2" fmla="*/ 0 w 48"/>
              <a:gd name="T3" fmla="*/ 54 h 55"/>
              <a:gd name="T4" fmla="*/ 3 w 48"/>
              <a:gd name="T5" fmla="*/ 47 h 55"/>
              <a:gd name="T6" fmla="*/ 5 w 48"/>
              <a:gd name="T7" fmla="*/ 40 h 55"/>
              <a:gd name="T8" fmla="*/ 10 w 48"/>
              <a:gd name="T9" fmla="*/ 34 h 55"/>
              <a:gd name="T10" fmla="*/ 14 w 48"/>
              <a:gd name="T11" fmla="*/ 28 h 55"/>
              <a:gd name="T12" fmla="*/ 20 w 48"/>
              <a:gd name="T13" fmla="*/ 21 h 55"/>
              <a:gd name="T14" fmla="*/ 25 w 48"/>
              <a:gd name="T15" fmla="*/ 15 h 55"/>
              <a:gd name="T16" fmla="*/ 33 w 48"/>
              <a:gd name="T17" fmla="*/ 10 h 55"/>
              <a:gd name="T18" fmla="*/ 40 w 48"/>
              <a:gd name="T19" fmla="*/ 6 h 55"/>
              <a:gd name="T20" fmla="*/ 48 w 48"/>
              <a:gd name="T21" fmla="*/ 0 h 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48" h="55">
                <a:moveTo>
                  <a:pt x="0" y="55"/>
                </a:moveTo>
                <a:lnTo>
                  <a:pt x="0" y="54"/>
                </a:lnTo>
                <a:lnTo>
                  <a:pt x="3" y="47"/>
                </a:lnTo>
                <a:lnTo>
                  <a:pt x="5" y="40"/>
                </a:lnTo>
                <a:lnTo>
                  <a:pt x="10" y="34"/>
                </a:lnTo>
                <a:lnTo>
                  <a:pt x="14" y="28"/>
                </a:lnTo>
                <a:lnTo>
                  <a:pt x="20" y="21"/>
                </a:lnTo>
                <a:lnTo>
                  <a:pt x="25" y="15"/>
                </a:lnTo>
                <a:lnTo>
                  <a:pt x="33" y="10"/>
                </a:lnTo>
                <a:lnTo>
                  <a:pt x="40" y="6"/>
                </a:lnTo>
                <a:lnTo>
                  <a:pt x="4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74" name="Freeform 3050">
            <a:extLst>
              <a:ext uri="{FF2B5EF4-FFF2-40B4-BE49-F238E27FC236}">
                <a16:creationId xmlns:a16="http://schemas.microsoft.com/office/drawing/2014/main" id="{00000000-0008-0000-0000-0000EA0F0000}"/>
              </a:ext>
            </a:extLst>
          </xdr:cNvPr>
          <xdr:cNvSpPr>
            <a:spLocks/>
          </xdr:cNvSpPr>
        </xdr:nvSpPr>
        <xdr:spPr bwMode="auto">
          <a:xfrm>
            <a:off x="7140" y="8464"/>
            <a:ext cx="2" cy="8"/>
          </a:xfrm>
          <a:custGeom>
            <a:avLst/>
            <a:gdLst>
              <a:gd name="T0" fmla="*/ 0 w 5"/>
              <a:gd name="T1" fmla="*/ 25 h 25"/>
              <a:gd name="T2" fmla="*/ 1 w 5"/>
              <a:gd name="T3" fmla="*/ 20 h 25"/>
              <a:gd name="T4" fmla="*/ 3 w 5"/>
              <a:gd name="T5" fmla="*/ 15 h 25"/>
              <a:gd name="T6" fmla="*/ 4 w 5"/>
              <a:gd name="T7" fmla="*/ 10 h 25"/>
              <a:gd name="T8" fmla="*/ 4 w 5"/>
              <a:gd name="T9" fmla="*/ 6 h 25"/>
              <a:gd name="T10" fmla="*/ 5 w 5"/>
              <a:gd name="T11" fmla="*/ 2 h 25"/>
              <a:gd name="T12" fmla="*/ 5 w 5"/>
              <a:gd name="T13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" h="25">
                <a:moveTo>
                  <a:pt x="0" y="25"/>
                </a:moveTo>
                <a:lnTo>
                  <a:pt x="1" y="20"/>
                </a:lnTo>
                <a:lnTo>
                  <a:pt x="3" y="15"/>
                </a:lnTo>
                <a:lnTo>
                  <a:pt x="4" y="10"/>
                </a:lnTo>
                <a:lnTo>
                  <a:pt x="4" y="6"/>
                </a:lnTo>
                <a:lnTo>
                  <a:pt x="5" y="2"/>
                </a:lnTo>
                <a:lnTo>
                  <a:pt x="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75" name="Line 3051">
            <a:extLst>
              <a:ext uri="{FF2B5EF4-FFF2-40B4-BE49-F238E27FC236}">
                <a16:creationId xmlns:a16="http://schemas.microsoft.com/office/drawing/2014/main" id="{00000000-0008-0000-0000-0000EB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30" y="8483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76" name="Freeform 3052">
            <a:extLst>
              <a:ext uri="{FF2B5EF4-FFF2-40B4-BE49-F238E27FC236}">
                <a16:creationId xmlns:a16="http://schemas.microsoft.com/office/drawing/2014/main" id="{00000000-0008-0000-0000-0000EC0F0000}"/>
              </a:ext>
            </a:extLst>
          </xdr:cNvPr>
          <xdr:cNvSpPr>
            <a:spLocks/>
          </xdr:cNvSpPr>
        </xdr:nvSpPr>
        <xdr:spPr bwMode="auto">
          <a:xfrm>
            <a:off x="7244" y="8417"/>
            <a:ext cx="1" cy="3"/>
          </a:xfrm>
          <a:custGeom>
            <a:avLst/>
            <a:gdLst>
              <a:gd name="T0" fmla="*/ 3 w 3"/>
              <a:gd name="T1" fmla="*/ 0 h 9"/>
              <a:gd name="T2" fmla="*/ 0 w 3"/>
              <a:gd name="T3" fmla="*/ 7 h 9"/>
              <a:gd name="T4" fmla="*/ 0 w 3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9">
                <a:moveTo>
                  <a:pt x="3" y="0"/>
                </a:moveTo>
                <a:lnTo>
                  <a:pt x="0" y="7"/>
                </a:lnTo>
                <a:lnTo>
                  <a:pt x="0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77" name="Line 3053">
            <a:extLst>
              <a:ext uri="{FF2B5EF4-FFF2-40B4-BE49-F238E27FC236}">
                <a16:creationId xmlns:a16="http://schemas.microsoft.com/office/drawing/2014/main" id="{00000000-0008-0000-0000-0000ED0F0000}"/>
              </a:ext>
            </a:extLst>
          </xdr:cNvPr>
          <xdr:cNvSpPr>
            <a:spLocks noChangeShapeType="1"/>
          </xdr:cNvSpPr>
        </xdr:nvSpPr>
        <xdr:spPr bwMode="auto">
          <a:xfrm>
            <a:off x="7154" y="841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78" name="Freeform 3054">
            <a:extLst>
              <a:ext uri="{FF2B5EF4-FFF2-40B4-BE49-F238E27FC236}">
                <a16:creationId xmlns:a16="http://schemas.microsoft.com/office/drawing/2014/main" id="{00000000-0008-0000-0000-0000EE0F0000}"/>
              </a:ext>
            </a:extLst>
          </xdr:cNvPr>
          <xdr:cNvSpPr>
            <a:spLocks/>
          </xdr:cNvSpPr>
        </xdr:nvSpPr>
        <xdr:spPr bwMode="auto">
          <a:xfrm>
            <a:off x="7141" y="8467"/>
            <a:ext cx="3" cy="7"/>
          </a:xfrm>
          <a:custGeom>
            <a:avLst/>
            <a:gdLst>
              <a:gd name="T0" fmla="*/ 0 w 7"/>
              <a:gd name="T1" fmla="*/ 21 h 21"/>
              <a:gd name="T2" fmla="*/ 4 w 7"/>
              <a:gd name="T3" fmla="*/ 10 h 21"/>
              <a:gd name="T4" fmla="*/ 7 w 7"/>
              <a:gd name="T5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21">
                <a:moveTo>
                  <a:pt x="0" y="21"/>
                </a:moveTo>
                <a:lnTo>
                  <a:pt x="4" y="10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79" name="Freeform 3055">
            <a:extLst>
              <a:ext uri="{FF2B5EF4-FFF2-40B4-BE49-F238E27FC236}">
                <a16:creationId xmlns:a16="http://schemas.microsoft.com/office/drawing/2014/main" id="{00000000-0008-0000-0000-0000EF0F0000}"/>
              </a:ext>
            </a:extLst>
          </xdr:cNvPr>
          <xdr:cNvSpPr>
            <a:spLocks/>
          </xdr:cNvSpPr>
        </xdr:nvSpPr>
        <xdr:spPr bwMode="auto">
          <a:xfrm>
            <a:off x="8359" y="11701"/>
            <a:ext cx="252" cy="123"/>
          </a:xfrm>
          <a:custGeom>
            <a:avLst/>
            <a:gdLst>
              <a:gd name="T0" fmla="*/ 0 w 758"/>
              <a:gd name="T1" fmla="*/ 0 h 370"/>
              <a:gd name="T2" fmla="*/ 120 w 758"/>
              <a:gd name="T3" fmla="*/ 65 h 370"/>
              <a:gd name="T4" fmla="*/ 243 w 758"/>
              <a:gd name="T5" fmla="*/ 131 h 370"/>
              <a:gd name="T6" fmla="*/ 367 w 758"/>
              <a:gd name="T7" fmla="*/ 192 h 370"/>
              <a:gd name="T8" fmla="*/ 495 w 758"/>
              <a:gd name="T9" fmla="*/ 254 h 370"/>
              <a:gd name="T10" fmla="*/ 625 w 758"/>
              <a:gd name="T11" fmla="*/ 313 h 370"/>
              <a:gd name="T12" fmla="*/ 758 w 758"/>
              <a:gd name="T13" fmla="*/ 370 h 3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58" h="370">
                <a:moveTo>
                  <a:pt x="0" y="0"/>
                </a:moveTo>
                <a:lnTo>
                  <a:pt x="120" y="65"/>
                </a:lnTo>
                <a:lnTo>
                  <a:pt x="243" y="131"/>
                </a:lnTo>
                <a:lnTo>
                  <a:pt x="367" y="192"/>
                </a:lnTo>
                <a:lnTo>
                  <a:pt x="495" y="254"/>
                </a:lnTo>
                <a:lnTo>
                  <a:pt x="625" y="313"/>
                </a:lnTo>
                <a:lnTo>
                  <a:pt x="758" y="37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80" name="Line 3056">
            <a:extLst>
              <a:ext uri="{FF2B5EF4-FFF2-40B4-BE49-F238E27FC236}">
                <a16:creationId xmlns:a16="http://schemas.microsoft.com/office/drawing/2014/main" id="{00000000-0008-0000-0000-0000F0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331" y="1169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81" name="Line 3057">
            <a:extLst>
              <a:ext uri="{FF2B5EF4-FFF2-40B4-BE49-F238E27FC236}">
                <a16:creationId xmlns:a16="http://schemas.microsoft.com/office/drawing/2014/main" id="{00000000-0008-0000-0000-0000F1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091" y="10977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82" name="Line 3058">
            <a:extLst>
              <a:ext uri="{FF2B5EF4-FFF2-40B4-BE49-F238E27FC236}">
                <a16:creationId xmlns:a16="http://schemas.microsoft.com/office/drawing/2014/main" id="{00000000-0008-0000-0000-0000F20F0000}"/>
              </a:ext>
            </a:extLst>
          </xdr:cNvPr>
          <xdr:cNvSpPr>
            <a:spLocks noChangeShapeType="1"/>
          </xdr:cNvSpPr>
        </xdr:nvSpPr>
        <xdr:spPr bwMode="auto">
          <a:xfrm>
            <a:off x="7060" y="10944"/>
            <a:ext cx="42" cy="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83" name="Freeform 3059">
            <a:extLst>
              <a:ext uri="{FF2B5EF4-FFF2-40B4-BE49-F238E27FC236}">
                <a16:creationId xmlns:a16="http://schemas.microsoft.com/office/drawing/2014/main" id="{00000000-0008-0000-0000-0000F30F0000}"/>
              </a:ext>
            </a:extLst>
          </xdr:cNvPr>
          <xdr:cNvSpPr>
            <a:spLocks/>
          </xdr:cNvSpPr>
        </xdr:nvSpPr>
        <xdr:spPr bwMode="auto">
          <a:xfrm>
            <a:off x="6862" y="10816"/>
            <a:ext cx="215" cy="146"/>
          </a:xfrm>
          <a:custGeom>
            <a:avLst/>
            <a:gdLst>
              <a:gd name="T0" fmla="*/ 643 w 643"/>
              <a:gd name="T1" fmla="*/ 438 h 438"/>
              <a:gd name="T2" fmla="*/ 528 w 643"/>
              <a:gd name="T3" fmla="*/ 368 h 438"/>
              <a:gd name="T4" fmla="*/ 417 w 643"/>
              <a:gd name="T5" fmla="*/ 296 h 438"/>
              <a:gd name="T6" fmla="*/ 309 w 643"/>
              <a:gd name="T7" fmla="*/ 225 h 438"/>
              <a:gd name="T8" fmla="*/ 203 w 643"/>
              <a:gd name="T9" fmla="*/ 151 h 438"/>
              <a:gd name="T10" fmla="*/ 100 w 643"/>
              <a:gd name="T11" fmla="*/ 77 h 438"/>
              <a:gd name="T12" fmla="*/ 0 w 643"/>
              <a:gd name="T13" fmla="*/ 0 h 4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3" h="438">
                <a:moveTo>
                  <a:pt x="643" y="438"/>
                </a:moveTo>
                <a:lnTo>
                  <a:pt x="528" y="368"/>
                </a:lnTo>
                <a:lnTo>
                  <a:pt x="417" y="296"/>
                </a:lnTo>
                <a:lnTo>
                  <a:pt x="309" y="225"/>
                </a:lnTo>
                <a:lnTo>
                  <a:pt x="203" y="151"/>
                </a:lnTo>
                <a:lnTo>
                  <a:pt x="100" y="7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84" name="Freeform 3060">
            <a:extLst>
              <a:ext uri="{FF2B5EF4-FFF2-40B4-BE49-F238E27FC236}">
                <a16:creationId xmlns:a16="http://schemas.microsoft.com/office/drawing/2014/main" id="{00000000-0008-0000-0000-0000F40F0000}"/>
              </a:ext>
            </a:extLst>
          </xdr:cNvPr>
          <xdr:cNvSpPr>
            <a:spLocks/>
          </xdr:cNvSpPr>
        </xdr:nvSpPr>
        <xdr:spPr bwMode="auto">
          <a:xfrm>
            <a:off x="8330" y="11766"/>
            <a:ext cx="5" cy="6"/>
          </a:xfrm>
          <a:custGeom>
            <a:avLst/>
            <a:gdLst>
              <a:gd name="T0" fmla="*/ 16 w 16"/>
              <a:gd name="T1" fmla="*/ 19 h 19"/>
              <a:gd name="T2" fmla="*/ 11 w 16"/>
              <a:gd name="T3" fmla="*/ 16 h 19"/>
              <a:gd name="T4" fmla="*/ 7 w 16"/>
              <a:gd name="T5" fmla="*/ 13 h 19"/>
              <a:gd name="T6" fmla="*/ 4 w 16"/>
              <a:gd name="T7" fmla="*/ 10 h 19"/>
              <a:gd name="T8" fmla="*/ 1 w 16"/>
              <a:gd name="T9" fmla="*/ 7 h 19"/>
              <a:gd name="T10" fmla="*/ 0 w 16"/>
              <a:gd name="T11" fmla="*/ 3 h 19"/>
              <a:gd name="T12" fmla="*/ 0 w 16"/>
              <a:gd name="T13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6" h="19">
                <a:moveTo>
                  <a:pt x="16" y="19"/>
                </a:moveTo>
                <a:lnTo>
                  <a:pt x="11" y="16"/>
                </a:lnTo>
                <a:lnTo>
                  <a:pt x="7" y="13"/>
                </a:lnTo>
                <a:lnTo>
                  <a:pt x="4" y="10"/>
                </a:lnTo>
                <a:lnTo>
                  <a:pt x="1" y="7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85" name="Freeform 3061">
            <a:extLst>
              <a:ext uri="{FF2B5EF4-FFF2-40B4-BE49-F238E27FC236}">
                <a16:creationId xmlns:a16="http://schemas.microsoft.com/office/drawing/2014/main" id="{00000000-0008-0000-0000-0000F50F0000}"/>
              </a:ext>
            </a:extLst>
          </xdr:cNvPr>
          <xdr:cNvSpPr>
            <a:spLocks/>
          </xdr:cNvSpPr>
        </xdr:nvSpPr>
        <xdr:spPr bwMode="auto">
          <a:xfrm>
            <a:off x="7077" y="10962"/>
            <a:ext cx="14" cy="15"/>
          </a:xfrm>
          <a:custGeom>
            <a:avLst/>
            <a:gdLst>
              <a:gd name="T0" fmla="*/ 0 w 44"/>
              <a:gd name="T1" fmla="*/ 0 h 45"/>
              <a:gd name="T2" fmla="*/ 10 w 44"/>
              <a:gd name="T3" fmla="*/ 5 h 45"/>
              <a:gd name="T4" fmla="*/ 18 w 44"/>
              <a:gd name="T5" fmla="*/ 12 h 45"/>
              <a:gd name="T6" fmla="*/ 27 w 44"/>
              <a:gd name="T7" fmla="*/ 20 h 45"/>
              <a:gd name="T8" fmla="*/ 34 w 44"/>
              <a:gd name="T9" fmla="*/ 28 h 45"/>
              <a:gd name="T10" fmla="*/ 39 w 44"/>
              <a:gd name="T11" fmla="*/ 37 h 45"/>
              <a:gd name="T12" fmla="*/ 44 w 44"/>
              <a:gd name="T13" fmla="*/ 45 h 4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4" h="45">
                <a:moveTo>
                  <a:pt x="0" y="0"/>
                </a:moveTo>
                <a:lnTo>
                  <a:pt x="10" y="5"/>
                </a:lnTo>
                <a:lnTo>
                  <a:pt x="18" y="12"/>
                </a:lnTo>
                <a:lnTo>
                  <a:pt x="27" y="20"/>
                </a:lnTo>
                <a:lnTo>
                  <a:pt x="34" y="28"/>
                </a:lnTo>
                <a:lnTo>
                  <a:pt x="39" y="37"/>
                </a:lnTo>
                <a:lnTo>
                  <a:pt x="44" y="4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86" name="Freeform 3062">
            <a:extLst>
              <a:ext uri="{FF2B5EF4-FFF2-40B4-BE49-F238E27FC236}">
                <a16:creationId xmlns:a16="http://schemas.microsoft.com/office/drawing/2014/main" id="{00000000-0008-0000-0000-0000F60F0000}"/>
              </a:ext>
            </a:extLst>
          </xdr:cNvPr>
          <xdr:cNvSpPr>
            <a:spLocks/>
          </xdr:cNvSpPr>
        </xdr:nvSpPr>
        <xdr:spPr bwMode="auto">
          <a:xfrm>
            <a:off x="6867" y="10810"/>
            <a:ext cx="193" cy="134"/>
          </a:xfrm>
          <a:custGeom>
            <a:avLst/>
            <a:gdLst>
              <a:gd name="T0" fmla="*/ 0 w 578"/>
              <a:gd name="T1" fmla="*/ 0 h 400"/>
              <a:gd name="T2" fmla="*/ 108 w 578"/>
              <a:gd name="T3" fmla="*/ 84 h 400"/>
              <a:gd name="T4" fmla="*/ 219 w 578"/>
              <a:gd name="T5" fmla="*/ 165 h 400"/>
              <a:gd name="T6" fmla="*/ 335 w 578"/>
              <a:gd name="T7" fmla="*/ 245 h 400"/>
              <a:gd name="T8" fmla="*/ 455 w 578"/>
              <a:gd name="T9" fmla="*/ 323 h 400"/>
              <a:gd name="T10" fmla="*/ 578 w 578"/>
              <a:gd name="T11" fmla="*/ 400 h 4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78" h="400">
                <a:moveTo>
                  <a:pt x="0" y="0"/>
                </a:moveTo>
                <a:lnTo>
                  <a:pt x="108" y="84"/>
                </a:lnTo>
                <a:lnTo>
                  <a:pt x="219" y="165"/>
                </a:lnTo>
                <a:lnTo>
                  <a:pt x="335" y="245"/>
                </a:lnTo>
                <a:lnTo>
                  <a:pt x="455" y="323"/>
                </a:lnTo>
                <a:lnTo>
                  <a:pt x="578" y="40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87" name="Line 3063">
            <a:extLst>
              <a:ext uri="{FF2B5EF4-FFF2-40B4-BE49-F238E27FC236}">
                <a16:creationId xmlns:a16="http://schemas.microsoft.com/office/drawing/2014/main" id="{00000000-0008-0000-0000-0000F70F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6860" y="10892"/>
            <a:ext cx="2" cy="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88" name="Freeform 3064">
            <a:extLst>
              <a:ext uri="{FF2B5EF4-FFF2-40B4-BE49-F238E27FC236}">
                <a16:creationId xmlns:a16="http://schemas.microsoft.com/office/drawing/2014/main" id="{00000000-0008-0000-0000-0000F80F0000}"/>
              </a:ext>
            </a:extLst>
          </xdr:cNvPr>
          <xdr:cNvSpPr>
            <a:spLocks/>
          </xdr:cNvSpPr>
        </xdr:nvSpPr>
        <xdr:spPr bwMode="auto">
          <a:xfrm>
            <a:off x="6857" y="10875"/>
            <a:ext cx="3" cy="17"/>
          </a:xfrm>
          <a:custGeom>
            <a:avLst/>
            <a:gdLst>
              <a:gd name="T0" fmla="*/ 10 w 10"/>
              <a:gd name="T1" fmla="*/ 50 h 50"/>
              <a:gd name="T2" fmla="*/ 4 w 10"/>
              <a:gd name="T3" fmla="*/ 32 h 50"/>
              <a:gd name="T4" fmla="*/ 2 w 10"/>
              <a:gd name="T5" fmla="*/ 17 h 50"/>
              <a:gd name="T6" fmla="*/ 0 w 10"/>
              <a:gd name="T7" fmla="*/ 3 h 50"/>
              <a:gd name="T8" fmla="*/ 0 w 10"/>
              <a:gd name="T9" fmla="*/ 0 h 5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0" h="50">
                <a:moveTo>
                  <a:pt x="10" y="50"/>
                </a:moveTo>
                <a:lnTo>
                  <a:pt x="4" y="32"/>
                </a:lnTo>
                <a:lnTo>
                  <a:pt x="2" y="17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89" name="Line 3065">
            <a:extLst>
              <a:ext uri="{FF2B5EF4-FFF2-40B4-BE49-F238E27FC236}">
                <a16:creationId xmlns:a16="http://schemas.microsoft.com/office/drawing/2014/main" id="{00000000-0008-0000-0000-0000F90F0000}"/>
              </a:ext>
            </a:extLst>
          </xdr:cNvPr>
          <xdr:cNvSpPr>
            <a:spLocks noChangeShapeType="1"/>
          </xdr:cNvSpPr>
        </xdr:nvSpPr>
        <xdr:spPr bwMode="auto">
          <a:xfrm>
            <a:off x="6857" y="8409"/>
            <a:ext cx="1" cy="6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0" name="Line 3066">
            <a:extLst>
              <a:ext uri="{FF2B5EF4-FFF2-40B4-BE49-F238E27FC236}">
                <a16:creationId xmlns:a16="http://schemas.microsoft.com/office/drawing/2014/main" id="{00000000-0008-0000-0000-0000FA0F0000}"/>
              </a:ext>
            </a:extLst>
          </xdr:cNvPr>
          <xdr:cNvSpPr>
            <a:spLocks noChangeShapeType="1"/>
          </xdr:cNvSpPr>
        </xdr:nvSpPr>
        <xdr:spPr bwMode="auto">
          <a:xfrm>
            <a:off x="6857" y="10806"/>
            <a:ext cx="1" cy="6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1" name="Line 3067">
            <a:extLst>
              <a:ext uri="{FF2B5EF4-FFF2-40B4-BE49-F238E27FC236}">
                <a16:creationId xmlns:a16="http://schemas.microsoft.com/office/drawing/2014/main" id="{00000000-0008-0000-0000-0000FB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6863" y="8489"/>
            <a:ext cx="1" cy="23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2" name="Line 3068">
            <a:extLst>
              <a:ext uri="{FF2B5EF4-FFF2-40B4-BE49-F238E27FC236}">
                <a16:creationId xmlns:a16="http://schemas.microsoft.com/office/drawing/2014/main" id="{00000000-0008-0000-0000-0000FC0F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40" y="8392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3" name="Line 3069">
            <a:extLst>
              <a:ext uri="{FF2B5EF4-FFF2-40B4-BE49-F238E27FC236}">
                <a16:creationId xmlns:a16="http://schemas.microsoft.com/office/drawing/2014/main" id="{00000000-0008-0000-0000-0000FD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47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4" name="Line 3070">
            <a:extLst>
              <a:ext uri="{FF2B5EF4-FFF2-40B4-BE49-F238E27FC236}">
                <a16:creationId xmlns:a16="http://schemas.microsoft.com/office/drawing/2014/main" id="{00000000-0008-0000-0000-0000FE0F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47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5" name="Freeform 3071">
            <a:extLst>
              <a:ext uri="{FF2B5EF4-FFF2-40B4-BE49-F238E27FC236}">
                <a16:creationId xmlns:a16="http://schemas.microsoft.com/office/drawing/2014/main" id="{00000000-0008-0000-0000-0000FF0F0000}"/>
              </a:ext>
            </a:extLst>
          </xdr:cNvPr>
          <xdr:cNvSpPr>
            <a:spLocks/>
          </xdr:cNvSpPr>
        </xdr:nvSpPr>
        <xdr:spPr bwMode="auto">
          <a:xfrm>
            <a:off x="7140" y="8477"/>
            <a:ext cx="1" cy="1"/>
          </a:xfrm>
          <a:custGeom>
            <a:avLst/>
            <a:gdLst>
              <a:gd name="T0" fmla="*/ 2 w 2"/>
              <a:gd name="T1" fmla="*/ 0 h 4"/>
              <a:gd name="T2" fmla="*/ 0 w 2"/>
              <a:gd name="T3" fmla="*/ 1 h 4"/>
              <a:gd name="T4" fmla="*/ 0 w 2"/>
              <a:gd name="T5" fmla="*/ 3 h 4"/>
              <a:gd name="T6" fmla="*/ 0 w 2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4">
                <a:moveTo>
                  <a:pt x="2" y="0"/>
                </a:moveTo>
                <a:lnTo>
                  <a:pt x="0" y="1"/>
                </a:lnTo>
                <a:lnTo>
                  <a:pt x="0" y="3"/>
                </a:lnTo>
                <a:lnTo>
                  <a:pt x="0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96" name="Line 3072">
            <a:extLst>
              <a:ext uri="{FF2B5EF4-FFF2-40B4-BE49-F238E27FC236}">
                <a16:creationId xmlns:a16="http://schemas.microsoft.com/office/drawing/2014/main" id="{00000000-0008-0000-0000-000000100000}"/>
              </a:ext>
            </a:extLst>
          </xdr:cNvPr>
          <xdr:cNvSpPr>
            <a:spLocks noChangeShapeType="1"/>
          </xdr:cNvSpPr>
        </xdr:nvSpPr>
        <xdr:spPr bwMode="auto">
          <a:xfrm>
            <a:off x="7139" y="10753"/>
            <a:ext cx="1206" cy="69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097" name="Freeform 3073">
            <a:extLst>
              <a:ext uri="{FF2B5EF4-FFF2-40B4-BE49-F238E27FC236}">
                <a16:creationId xmlns:a16="http://schemas.microsoft.com/office/drawing/2014/main" id="{00000000-0008-0000-0000-000001100000}"/>
              </a:ext>
            </a:extLst>
          </xdr:cNvPr>
          <xdr:cNvSpPr>
            <a:spLocks/>
          </xdr:cNvSpPr>
        </xdr:nvSpPr>
        <xdr:spPr bwMode="auto">
          <a:xfrm>
            <a:off x="8345" y="11685"/>
            <a:ext cx="1" cy="2"/>
          </a:xfrm>
          <a:custGeom>
            <a:avLst/>
            <a:gdLst>
              <a:gd name="T0" fmla="*/ 4 w 4"/>
              <a:gd name="T1" fmla="*/ 6 h 6"/>
              <a:gd name="T2" fmla="*/ 3 w 4"/>
              <a:gd name="T3" fmla="*/ 5 h 6"/>
              <a:gd name="T4" fmla="*/ 1 w 4"/>
              <a:gd name="T5" fmla="*/ 3 h 6"/>
              <a:gd name="T6" fmla="*/ 0 w 4"/>
              <a:gd name="T7" fmla="*/ 2 h 6"/>
              <a:gd name="T8" fmla="*/ 0 w 4"/>
              <a:gd name="T9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" h="6">
                <a:moveTo>
                  <a:pt x="4" y="6"/>
                </a:moveTo>
                <a:lnTo>
                  <a:pt x="3" y="5"/>
                </a:lnTo>
                <a:lnTo>
                  <a:pt x="1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98" name="Freeform 3074">
            <a:extLst>
              <a:ext uri="{FF2B5EF4-FFF2-40B4-BE49-F238E27FC236}">
                <a16:creationId xmlns:a16="http://schemas.microsoft.com/office/drawing/2014/main" id="{00000000-0008-0000-0000-000002100000}"/>
              </a:ext>
            </a:extLst>
          </xdr:cNvPr>
          <xdr:cNvSpPr>
            <a:spLocks/>
          </xdr:cNvSpPr>
        </xdr:nvSpPr>
        <xdr:spPr bwMode="auto">
          <a:xfrm>
            <a:off x="6857" y="10798"/>
            <a:ext cx="4" cy="8"/>
          </a:xfrm>
          <a:custGeom>
            <a:avLst/>
            <a:gdLst>
              <a:gd name="T0" fmla="*/ 0 w 12"/>
              <a:gd name="T1" fmla="*/ 23 h 23"/>
              <a:gd name="T2" fmla="*/ 0 w 12"/>
              <a:gd name="T3" fmla="*/ 20 h 23"/>
              <a:gd name="T4" fmla="*/ 3 w 12"/>
              <a:gd name="T5" fmla="*/ 13 h 23"/>
              <a:gd name="T6" fmla="*/ 6 w 12"/>
              <a:gd name="T7" fmla="*/ 6 h 23"/>
              <a:gd name="T8" fmla="*/ 12 w 12"/>
              <a:gd name="T9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2" h="23">
                <a:moveTo>
                  <a:pt x="0" y="23"/>
                </a:moveTo>
                <a:lnTo>
                  <a:pt x="0" y="20"/>
                </a:lnTo>
                <a:lnTo>
                  <a:pt x="3" y="13"/>
                </a:lnTo>
                <a:lnTo>
                  <a:pt x="6" y="6"/>
                </a:lnTo>
                <a:lnTo>
                  <a:pt x="1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099" name="Line 3075">
            <a:extLst>
              <a:ext uri="{FF2B5EF4-FFF2-40B4-BE49-F238E27FC236}">
                <a16:creationId xmlns:a16="http://schemas.microsoft.com/office/drawing/2014/main" id="{00000000-0008-0000-0000-000003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15" y="8491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0" name="Line 3076">
            <a:extLst>
              <a:ext uri="{FF2B5EF4-FFF2-40B4-BE49-F238E27FC236}">
                <a16:creationId xmlns:a16="http://schemas.microsoft.com/office/drawing/2014/main" id="{00000000-0008-0000-0000-000004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257" y="8400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1" name="Freeform 3077">
            <a:extLst>
              <a:ext uri="{FF2B5EF4-FFF2-40B4-BE49-F238E27FC236}">
                <a16:creationId xmlns:a16="http://schemas.microsoft.com/office/drawing/2014/main" id="{00000000-0008-0000-0000-000005100000}"/>
              </a:ext>
            </a:extLst>
          </xdr:cNvPr>
          <xdr:cNvSpPr>
            <a:spLocks/>
          </xdr:cNvSpPr>
        </xdr:nvSpPr>
        <xdr:spPr bwMode="auto">
          <a:xfrm>
            <a:off x="7091" y="10977"/>
            <a:ext cx="1" cy="3"/>
          </a:xfrm>
          <a:custGeom>
            <a:avLst/>
            <a:gdLst>
              <a:gd name="T0" fmla="*/ 0 h 9"/>
              <a:gd name="T1" fmla="*/ 5 h 9"/>
              <a:gd name="T2" fmla="*/ 9 h 9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9">
                <a:moveTo>
                  <a:pt x="0" y="0"/>
                </a:moveTo>
                <a:lnTo>
                  <a:pt x="0" y="5"/>
                </a:lnTo>
                <a:lnTo>
                  <a:pt x="0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02" name="Freeform 3078">
            <a:extLst>
              <a:ext uri="{FF2B5EF4-FFF2-40B4-BE49-F238E27FC236}">
                <a16:creationId xmlns:a16="http://schemas.microsoft.com/office/drawing/2014/main" id="{00000000-0008-0000-0000-000006100000}"/>
              </a:ext>
            </a:extLst>
          </xdr:cNvPr>
          <xdr:cNvSpPr>
            <a:spLocks/>
          </xdr:cNvSpPr>
        </xdr:nvSpPr>
        <xdr:spPr bwMode="auto">
          <a:xfrm>
            <a:off x="7091" y="10980"/>
            <a:ext cx="1" cy="2"/>
          </a:xfrm>
          <a:custGeom>
            <a:avLst/>
            <a:gdLst>
              <a:gd name="T0" fmla="*/ 0 w 1"/>
              <a:gd name="T1" fmla="*/ 0 h 7"/>
              <a:gd name="T2" fmla="*/ 1 w 1"/>
              <a:gd name="T3" fmla="*/ 3 h 7"/>
              <a:gd name="T4" fmla="*/ 1 w 1"/>
              <a:gd name="T5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7">
                <a:moveTo>
                  <a:pt x="0" y="0"/>
                </a:moveTo>
                <a:lnTo>
                  <a:pt x="1" y="3"/>
                </a:lnTo>
                <a:lnTo>
                  <a:pt x="1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03" name="Line 3079">
            <a:extLst>
              <a:ext uri="{FF2B5EF4-FFF2-40B4-BE49-F238E27FC236}">
                <a16:creationId xmlns:a16="http://schemas.microsoft.com/office/drawing/2014/main" id="{00000000-0008-0000-0000-000007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3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4" name="Line 3080">
            <a:extLst>
              <a:ext uri="{FF2B5EF4-FFF2-40B4-BE49-F238E27FC236}">
                <a16:creationId xmlns:a16="http://schemas.microsoft.com/office/drawing/2014/main" id="{00000000-0008-0000-0000-000008100000}"/>
              </a:ext>
            </a:extLst>
          </xdr:cNvPr>
          <xdr:cNvSpPr>
            <a:spLocks noChangeShapeType="1"/>
          </xdr:cNvSpPr>
        </xdr:nvSpPr>
        <xdr:spPr bwMode="auto">
          <a:xfrm>
            <a:off x="7092" y="8576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5" name="Line 3081">
            <a:extLst>
              <a:ext uri="{FF2B5EF4-FFF2-40B4-BE49-F238E27FC236}">
                <a16:creationId xmlns:a16="http://schemas.microsoft.com/office/drawing/2014/main" id="{00000000-0008-0000-0000-000009100000}"/>
              </a:ext>
            </a:extLst>
          </xdr:cNvPr>
          <xdr:cNvSpPr>
            <a:spLocks noChangeShapeType="1"/>
          </xdr:cNvSpPr>
        </xdr:nvSpPr>
        <xdr:spPr bwMode="auto">
          <a:xfrm>
            <a:off x="7092" y="10982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6" name="Line 3082">
            <a:extLst>
              <a:ext uri="{FF2B5EF4-FFF2-40B4-BE49-F238E27FC236}">
                <a16:creationId xmlns:a16="http://schemas.microsoft.com/office/drawing/2014/main" id="{00000000-0008-0000-0000-00000A10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10080"/>
            <a:ext cx="1" cy="19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7" name="Line 3083">
            <a:extLst>
              <a:ext uri="{FF2B5EF4-FFF2-40B4-BE49-F238E27FC236}">
                <a16:creationId xmlns:a16="http://schemas.microsoft.com/office/drawing/2014/main" id="{00000000-0008-0000-0000-00000B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12" y="10770"/>
            <a:ext cx="1" cy="19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8" name="Line 3084">
            <a:extLst>
              <a:ext uri="{FF2B5EF4-FFF2-40B4-BE49-F238E27FC236}">
                <a16:creationId xmlns:a16="http://schemas.microsoft.com/office/drawing/2014/main" id="{00000000-0008-0000-0000-00000C10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8661"/>
            <a:ext cx="1" cy="17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09" name="Line 3085">
            <a:extLst>
              <a:ext uri="{FF2B5EF4-FFF2-40B4-BE49-F238E27FC236}">
                <a16:creationId xmlns:a16="http://schemas.microsoft.com/office/drawing/2014/main" id="{00000000-0008-0000-0000-00000D100000}"/>
              </a:ext>
            </a:extLst>
          </xdr:cNvPr>
          <xdr:cNvSpPr>
            <a:spLocks noChangeShapeType="1"/>
          </xdr:cNvSpPr>
        </xdr:nvSpPr>
        <xdr:spPr bwMode="auto">
          <a:xfrm>
            <a:off x="7139" y="8851"/>
            <a:ext cx="1" cy="121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0" name="Line 3086">
            <a:extLst>
              <a:ext uri="{FF2B5EF4-FFF2-40B4-BE49-F238E27FC236}">
                <a16:creationId xmlns:a16="http://schemas.microsoft.com/office/drawing/2014/main" id="{00000000-0008-0000-0000-00000E100000}"/>
              </a:ext>
            </a:extLst>
          </xdr:cNvPr>
          <xdr:cNvSpPr>
            <a:spLocks noChangeShapeType="1"/>
          </xdr:cNvSpPr>
        </xdr:nvSpPr>
        <xdr:spPr bwMode="auto">
          <a:xfrm>
            <a:off x="7139" y="10286"/>
            <a:ext cx="1" cy="467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1" name="Line 3087">
            <a:extLst>
              <a:ext uri="{FF2B5EF4-FFF2-40B4-BE49-F238E27FC236}">
                <a16:creationId xmlns:a16="http://schemas.microsoft.com/office/drawing/2014/main" id="{00000000-0008-0000-0000-00000F100000}"/>
              </a:ext>
            </a:extLst>
          </xdr:cNvPr>
          <xdr:cNvSpPr>
            <a:spLocks noChangeShapeType="1"/>
          </xdr:cNvSpPr>
        </xdr:nvSpPr>
        <xdr:spPr bwMode="auto">
          <a:xfrm>
            <a:off x="7142" y="8458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2" name="Line 3088">
            <a:extLst>
              <a:ext uri="{FF2B5EF4-FFF2-40B4-BE49-F238E27FC236}">
                <a16:creationId xmlns:a16="http://schemas.microsoft.com/office/drawing/2014/main" id="{00000000-0008-0000-0000-000010100000}"/>
              </a:ext>
            </a:extLst>
          </xdr:cNvPr>
          <xdr:cNvSpPr>
            <a:spLocks noChangeShapeType="1"/>
          </xdr:cNvSpPr>
        </xdr:nvSpPr>
        <xdr:spPr bwMode="auto">
          <a:xfrm>
            <a:off x="7142" y="8392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3" name="Line 3089">
            <a:extLst>
              <a:ext uri="{FF2B5EF4-FFF2-40B4-BE49-F238E27FC236}">
                <a16:creationId xmlns:a16="http://schemas.microsoft.com/office/drawing/2014/main" id="{00000000-0008-0000-0000-000011100000}"/>
              </a:ext>
            </a:extLst>
          </xdr:cNvPr>
          <xdr:cNvSpPr>
            <a:spLocks noChangeShapeType="1"/>
          </xdr:cNvSpPr>
        </xdr:nvSpPr>
        <xdr:spPr bwMode="auto">
          <a:xfrm>
            <a:off x="7140" y="83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4" name="Line 3090">
            <a:extLst>
              <a:ext uri="{FF2B5EF4-FFF2-40B4-BE49-F238E27FC236}">
                <a16:creationId xmlns:a16="http://schemas.microsoft.com/office/drawing/2014/main" id="{00000000-0008-0000-0000-000012100000}"/>
              </a:ext>
            </a:extLst>
          </xdr:cNvPr>
          <xdr:cNvSpPr>
            <a:spLocks noChangeShapeType="1"/>
          </xdr:cNvSpPr>
        </xdr:nvSpPr>
        <xdr:spPr bwMode="auto">
          <a:xfrm>
            <a:off x="7140" y="839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5" name="Freeform 3091">
            <a:extLst>
              <a:ext uri="{FF2B5EF4-FFF2-40B4-BE49-F238E27FC236}">
                <a16:creationId xmlns:a16="http://schemas.microsoft.com/office/drawing/2014/main" id="{00000000-0008-0000-0000-000013100000}"/>
              </a:ext>
            </a:extLst>
          </xdr:cNvPr>
          <xdr:cNvSpPr>
            <a:spLocks/>
          </xdr:cNvSpPr>
        </xdr:nvSpPr>
        <xdr:spPr bwMode="auto">
          <a:xfrm>
            <a:off x="7140" y="8397"/>
            <a:ext cx="1" cy="1"/>
          </a:xfrm>
          <a:custGeom>
            <a:avLst/>
            <a:gdLst>
              <a:gd name="T0" fmla="*/ 3 h 3"/>
              <a:gd name="T1" fmla="*/ 2 h 3"/>
              <a:gd name="T2" fmla="*/ 0 h 3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3">
                <a:moveTo>
                  <a:pt x="0" y="3"/>
                </a:move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16" name="Freeform 3092">
            <a:extLst>
              <a:ext uri="{FF2B5EF4-FFF2-40B4-BE49-F238E27FC236}">
                <a16:creationId xmlns:a16="http://schemas.microsoft.com/office/drawing/2014/main" id="{00000000-0008-0000-0000-000014100000}"/>
              </a:ext>
            </a:extLst>
          </xdr:cNvPr>
          <xdr:cNvSpPr>
            <a:spLocks/>
          </xdr:cNvSpPr>
        </xdr:nvSpPr>
        <xdr:spPr bwMode="auto">
          <a:xfrm>
            <a:off x="7090" y="11052"/>
            <a:ext cx="2" cy="3"/>
          </a:xfrm>
          <a:custGeom>
            <a:avLst/>
            <a:gdLst>
              <a:gd name="T0" fmla="*/ 4 w 4"/>
              <a:gd name="T1" fmla="*/ 0 h 7"/>
              <a:gd name="T2" fmla="*/ 4 w 4"/>
              <a:gd name="T3" fmla="*/ 2 h 7"/>
              <a:gd name="T4" fmla="*/ 3 w 4"/>
              <a:gd name="T5" fmla="*/ 4 h 7"/>
              <a:gd name="T6" fmla="*/ 3 w 4"/>
              <a:gd name="T7" fmla="*/ 5 h 7"/>
              <a:gd name="T8" fmla="*/ 3 w 4"/>
              <a:gd name="T9" fmla="*/ 7 h 7"/>
              <a:gd name="T10" fmla="*/ 1 w 4"/>
              <a:gd name="T11" fmla="*/ 7 h 7"/>
              <a:gd name="T12" fmla="*/ 0 w 4"/>
              <a:gd name="T13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" h="7">
                <a:moveTo>
                  <a:pt x="4" y="0"/>
                </a:moveTo>
                <a:lnTo>
                  <a:pt x="4" y="2"/>
                </a:lnTo>
                <a:lnTo>
                  <a:pt x="3" y="4"/>
                </a:lnTo>
                <a:lnTo>
                  <a:pt x="3" y="5"/>
                </a:lnTo>
                <a:lnTo>
                  <a:pt x="3" y="7"/>
                </a:lnTo>
                <a:lnTo>
                  <a:pt x="1" y="7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17" name="Freeform 3093">
            <a:extLst>
              <a:ext uri="{FF2B5EF4-FFF2-40B4-BE49-F238E27FC236}">
                <a16:creationId xmlns:a16="http://schemas.microsoft.com/office/drawing/2014/main" id="{00000000-0008-0000-0000-000015100000}"/>
              </a:ext>
            </a:extLst>
          </xdr:cNvPr>
          <xdr:cNvSpPr>
            <a:spLocks/>
          </xdr:cNvSpPr>
        </xdr:nvSpPr>
        <xdr:spPr bwMode="auto">
          <a:xfrm>
            <a:off x="7091" y="8646"/>
            <a:ext cx="1" cy="2"/>
          </a:xfrm>
          <a:custGeom>
            <a:avLst/>
            <a:gdLst>
              <a:gd name="T0" fmla="*/ 1 w 1"/>
              <a:gd name="T1" fmla="*/ 0 h 7"/>
              <a:gd name="T2" fmla="*/ 1 w 1"/>
              <a:gd name="T3" fmla="*/ 2 h 7"/>
              <a:gd name="T4" fmla="*/ 0 w 1"/>
              <a:gd name="T5" fmla="*/ 5 h 7"/>
              <a:gd name="T6" fmla="*/ 0 w 1"/>
              <a:gd name="T7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" h="7">
                <a:moveTo>
                  <a:pt x="1" y="0"/>
                </a:moveTo>
                <a:lnTo>
                  <a:pt x="1" y="2"/>
                </a:lnTo>
                <a:lnTo>
                  <a:pt x="0" y="5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18" name="Line 3094">
            <a:extLst>
              <a:ext uri="{FF2B5EF4-FFF2-40B4-BE49-F238E27FC236}">
                <a16:creationId xmlns:a16="http://schemas.microsoft.com/office/drawing/2014/main" id="{00000000-0008-0000-0000-000016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39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19" name="Freeform 3095">
            <a:extLst>
              <a:ext uri="{FF2B5EF4-FFF2-40B4-BE49-F238E27FC236}">
                <a16:creationId xmlns:a16="http://schemas.microsoft.com/office/drawing/2014/main" id="{00000000-0008-0000-0000-000017100000}"/>
              </a:ext>
            </a:extLst>
          </xdr:cNvPr>
          <xdr:cNvSpPr>
            <a:spLocks/>
          </xdr:cNvSpPr>
        </xdr:nvSpPr>
        <xdr:spPr bwMode="auto">
          <a:xfrm>
            <a:off x="7142" y="8367"/>
            <a:ext cx="17" cy="25"/>
          </a:xfrm>
          <a:custGeom>
            <a:avLst/>
            <a:gdLst>
              <a:gd name="T0" fmla="*/ 0 w 52"/>
              <a:gd name="T1" fmla="*/ 74 h 74"/>
              <a:gd name="T2" fmla="*/ 0 w 52"/>
              <a:gd name="T3" fmla="*/ 67 h 74"/>
              <a:gd name="T4" fmla="*/ 2 w 52"/>
              <a:gd name="T5" fmla="*/ 61 h 74"/>
              <a:gd name="T6" fmla="*/ 3 w 52"/>
              <a:gd name="T7" fmla="*/ 54 h 74"/>
              <a:gd name="T8" fmla="*/ 6 w 52"/>
              <a:gd name="T9" fmla="*/ 47 h 74"/>
              <a:gd name="T10" fmla="*/ 9 w 52"/>
              <a:gd name="T11" fmla="*/ 41 h 74"/>
              <a:gd name="T12" fmla="*/ 13 w 52"/>
              <a:gd name="T13" fmla="*/ 34 h 74"/>
              <a:gd name="T14" fmla="*/ 19 w 52"/>
              <a:gd name="T15" fmla="*/ 28 h 74"/>
              <a:gd name="T16" fmla="*/ 23 w 52"/>
              <a:gd name="T17" fmla="*/ 21 h 74"/>
              <a:gd name="T18" fmla="*/ 30 w 52"/>
              <a:gd name="T19" fmla="*/ 15 h 74"/>
              <a:gd name="T20" fmla="*/ 38 w 52"/>
              <a:gd name="T21" fmla="*/ 10 h 74"/>
              <a:gd name="T22" fmla="*/ 45 w 52"/>
              <a:gd name="T23" fmla="*/ 5 h 74"/>
              <a:gd name="T24" fmla="*/ 52 w 52"/>
              <a:gd name="T25" fmla="*/ 0 h 7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2" h="74">
                <a:moveTo>
                  <a:pt x="0" y="74"/>
                </a:moveTo>
                <a:lnTo>
                  <a:pt x="0" y="67"/>
                </a:lnTo>
                <a:lnTo>
                  <a:pt x="2" y="61"/>
                </a:lnTo>
                <a:lnTo>
                  <a:pt x="3" y="54"/>
                </a:lnTo>
                <a:lnTo>
                  <a:pt x="6" y="47"/>
                </a:lnTo>
                <a:lnTo>
                  <a:pt x="9" y="41"/>
                </a:lnTo>
                <a:lnTo>
                  <a:pt x="13" y="34"/>
                </a:lnTo>
                <a:lnTo>
                  <a:pt x="19" y="28"/>
                </a:lnTo>
                <a:lnTo>
                  <a:pt x="23" y="21"/>
                </a:lnTo>
                <a:lnTo>
                  <a:pt x="30" y="15"/>
                </a:lnTo>
                <a:lnTo>
                  <a:pt x="38" y="10"/>
                </a:lnTo>
                <a:lnTo>
                  <a:pt x="45" y="5"/>
                </a:lnTo>
                <a:lnTo>
                  <a:pt x="5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20" name="Line 3096">
            <a:extLst>
              <a:ext uri="{FF2B5EF4-FFF2-40B4-BE49-F238E27FC236}">
                <a16:creationId xmlns:a16="http://schemas.microsoft.com/office/drawing/2014/main" id="{00000000-0008-0000-0000-000018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0" y="839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1" name="Line 3097">
            <a:extLst>
              <a:ext uri="{FF2B5EF4-FFF2-40B4-BE49-F238E27FC236}">
                <a16:creationId xmlns:a16="http://schemas.microsoft.com/office/drawing/2014/main" id="{00000000-0008-0000-0000-000019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44" y="8464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2" name="Freeform 3098">
            <a:extLst>
              <a:ext uri="{FF2B5EF4-FFF2-40B4-BE49-F238E27FC236}">
                <a16:creationId xmlns:a16="http://schemas.microsoft.com/office/drawing/2014/main" id="{00000000-0008-0000-0000-00001A100000}"/>
              </a:ext>
            </a:extLst>
          </xdr:cNvPr>
          <xdr:cNvSpPr>
            <a:spLocks/>
          </xdr:cNvSpPr>
        </xdr:nvSpPr>
        <xdr:spPr bwMode="auto">
          <a:xfrm>
            <a:off x="7112" y="10077"/>
            <a:ext cx="2" cy="3"/>
          </a:xfrm>
          <a:custGeom>
            <a:avLst/>
            <a:gdLst>
              <a:gd name="T0" fmla="*/ 0 w 6"/>
              <a:gd name="T1" fmla="*/ 10 h 10"/>
              <a:gd name="T2" fmla="*/ 0 w 6"/>
              <a:gd name="T3" fmla="*/ 8 h 10"/>
              <a:gd name="T4" fmla="*/ 0 w 6"/>
              <a:gd name="T5" fmla="*/ 7 h 10"/>
              <a:gd name="T6" fmla="*/ 2 w 6"/>
              <a:gd name="T7" fmla="*/ 5 h 10"/>
              <a:gd name="T8" fmla="*/ 2 w 6"/>
              <a:gd name="T9" fmla="*/ 4 h 10"/>
              <a:gd name="T10" fmla="*/ 3 w 6"/>
              <a:gd name="T11" fmla="*/ 3 h 10"/>
              <a:gd name="T12" fmla="*/ 4 w 6"/>
              <a:gd name="T13" fmla="*/ 1 h 10"/>
              <a:gd name="T14" fmla="*/ 6 w 6"/>
              <a:gd name="T1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6" h="10">
                <a:moveTo>
                  <a:pt x="0" y="10"/>
                </a:moveTo>
                <a:lnTo>
                  <a:pt x="0" y="8"/>
                </a:lnTo>
                <a:lnTo>
                  <a:pt x="0" y="7"/>
                </a:lnTo>
                <a:lnTo>
                  <a:pt x="2" y="5"/>
                </a:lnTo>
                <a:lnTo>
                  <a:pt x="2" y="4"/>
                </a:lnTo>
                <a:lnTo>
                  <a:pt x="3" y="3"/>
                </a:lnTo>
                <a:lnTo>
                  <a:pt x="4" y="1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23" name="Line 3099">
            <a:extLst>
              <a:ext uri="{FF2B5EF4-FFF2-40B4-BE49-F238E27FC236}">
                <a16:creationId xmlns:a16="http://schemas.microsoft.com/office/drawing/2014/main" id="{00000000-0008-0000-0000-00001B10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4" name="Line 3100">
            <a:extLst>
              <a:ext uri="{FF2B5EF4-FFF2-40B4-BE49-F238E27FC236}">
                <a16:creationId xmlns:a16="http://schemas.microsoft.com/office/drawing/2014/main" id="{00000000-0008-0000-0000-00001C10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5" name="Line 3101">
            <a:extLst>
              <a:ext uri="{FF2B5EF4-FFF2-40B4-BE49-F238E27FC236}">
                <a16:creationId xmlns:a16="http://schemas.microsoft.com/office/drawing/2014/main" id="{00000000-0008-0000-0000-00001D100000}"/>
              </a:ext>
            </a:extLst>
          </xdr:cNvPr>
          <xdr:cNvSpPr>
            <a:spLocks noChangeShapeType="1"/>
          </xdr:cNvSpPr>
        </xdr:nvSpPr>
        <xdr:spPr bwMode="auto">
          <a:xfrm>
            <a:off x="7230" y="84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6" name="Freeform 3102">
            <a:extLst>
              <a:ext uri="{FF2B5EF4-FFF2-40B4-BE49-F238E27FC236}">
                <a16:creationId xmlns:a16="http://schemas.microsoft.com/office/drawing/2014/main" id="{00000000-0008-0000-0000-00001E100000}"/>
              </a:ext>
            </a:extLst>
          </xdr:cNvPr>
          <xdr:cNvSpPr>
            <a:spLocks/>
          </xdr:cNvSpPr>
        </xdr:nvSpPr>
        <xdr:spPr bwMode="auto">
          <a:xfrm>
            <a:off x="7112" y="10270"/>
            <a:ext cx="1" cy="1"/>
          </a:xfrm>
          <a:custGeom>
            <a:avLst/>
            <a:gdLst>
              <a:gd name="T0" fmla="*/ 2 w 2"/>
              <a:gd name="T1" fmla="*/ 2 h 2"/>
              <a:gd name="T2" fmla="*/ 0 w 2"/>
              <a:gd name="T3" fmla="*/ 1 h 2"/>
              <a:gd name="T4" fmla="*/ 0 w 2"/>
              <a:gd name="T5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2">
                <a:moveTo>
                  <a:pt x="2" y="2"/>
                </a:move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27" name="Line 3103">
            <a:extLst>
              <a:ext uri="{FF2B5EF4-FFF2-40B4-BE49-F238E27FC236}">
                <a16:creationId xmlns:a16="http://schemas.microsoft.com/office/drawing/2014/main" id="{00000000-0008-0000-0000-00001F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65" y="1180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28" name="Freeform 3104">
            <a:extLst>
              <a:ext uri="{FF2B5EF4-FFF2-40B4-BE49-F238E27FC236}">
                <a16:creationId xmlns:a16="http://schemas.microsoft.com/office/drawing/2014/main" id="{00000000-0008-0000-0000-000020100000}"/>
              </a:ext>
            </a:extLst>
          </xdr:cNvPr>
          <xdr:cNvSpPr>
            <a:spLocks/>
          </xdr:cNvSpPr>
        </xdr:nvSpPr>
        <xdr:spPr bwMode="auto">
          <a:xfrm>
            <a:off x="7140" y="8400"/>
            <a:ext cx="1" cy="2"/>
          </a:xfrm>
          <a:custGeom>
            <a:avLst/>
            <a:gdLst>
              <a:gd name="T0" fmla="*/ 5 h 5"/>
              <a:gd name="T1" fmla="*/ 3 h 5"/>
              <a:gd name="T2" fmla="*/ 2 h 5"/>
              <a:gd name="T3" fmla="*/ 0 h 5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5">
                <a:moveTo>
                  <a:pt x="0" y="5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29" name="Freeform 3105">
            <a:extLst>
              <a:ext uri="{FF2B5EF4-FFF2-40B4-BE49-F238E27FC236}">
                <a16:creationId xmlns:a16="http://schemas.microsoft.com/office/drawing/2014/main" id="{00000000-0008-0000-0000-000021100000}"/>
              </a:ext>
            </a:extLst>
          </xdr:cNvPr>
          <xdr:cNvSpPr>
            <a:spLocks/>
          </xdr:cNvSpPr>
        </xdr:nvSpPr>
        <xdr:spPr bwMode="auto">
          <a:xfrm>
            <a:off x="7142" y="8456"/>
            <a:ext cx="2" cy="8"/>
          </a:xfrm>
          <a:custGeom>
            <a:avLst/>
            <a:gdLst>
              <a:gd name="T0" fmla="*/ 6 w 6"/>
              <a:gd name="T1" fmla="*/ 24 h 24"/>
              <a:gd name="T2" fmla="*/ 6 w 6"/>
              <a:gd name="T3" fmla="*/ 22 h 24"/>
              <a:gd name="T4" fmla="*/ 3 w 6"/>
              <a:gd name="T5" fmla="*/ 10 h 24"/>
              <a:gd name="T6" fmla="*/ 0 w 6"/>
              <a:gd name="T7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6" h="24">
                <a:moveTo>
                  <a:pt x="6" y="24"/>
                </a:moveTo>
                <a:lnTo>
                  <a:pt x="6" y="22"/>
                </a:lnTo>
                <a:lnTo>
                  <a:pt x="3" y="1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30" name="Freeform 3106">
            <a:extLst>
              <a:ext uri="{FF2B5EF4-FFF2-40B4-BE49-F238E27FC236}">
                <a16:creationId xmlns:a16="http://schemas.microsoft.com/office/drawing/2014/main" id="{00000000-0008-0000-0000-000022100000}"/>
              </a:ext>
            </a:extLst>
          </xdr:cNvPr>
          <xdr:cNvSpPr>
            <a:spLocks/>
          </xdr:cNvSpPr>
        </xdr:nvSpPr>
        <xdr:spPr bwMode="auto">
          <a:xfrm>
            <a:off x="7142" y="8398"/>
            <a:ext cx="2" cy="8"/>
          </a:xfrm>
          <a:custGeom>
            <a:avLst/>
            <a:gdLst>
              <a:gd name="T0" fmla="*/ 0 w 6"/>
              <a:gd name="T1" fmla="*/ 0 h 25"/>
              <a:gd name="T2" fmla="*/ 0 w 6"/>
              <a:gd name="T3" fmla="*/ 2 h 25"/>
              <a:gd name="T4" fmla="*/ 0 w 6"/>
              <a:gd name="T5" fmla="*/ 6 h 25"/>
              <a:gd name="T6" fmla="*/ 2 w 6"/>
              <a:gd name="T7" fmla="*/ 12 h 25"/>
              <a:gd name="T8" fmla="*/ 2 w 6"/>
              <a:gd name="T9" fmla="*/ 16 h 25"/>
              <a:gd name="T10" fmla="*/ 3 w 6"/>
              <a:gd name="T11" fmla="*/ 20 h 25"/>
              <a:gd name="T12" fmla="*/ 6 w 6"/>
              <a:gd name="T13" fmla="*/ 25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" h="25">
                <a:moveTo>
                  <a:pt x="0" y="0"/>
                </a:moveTo>
                <a:lnTo>
                  <a:pt x="0" y="2"/>
                </a:lnTo>
                <a:lnTo>
                  <a:pt x="0" y="6"/>
                </a:lnTo>
                <a:lnTo>
                  <a:pt x="2" y="12"/>
                </a:lnTo>
                <a:lnTo>
                  <a:pt x="2" y="16"/>
                </a:lnTo>
                <a:lnTo>
                  <a:pt x="3" y="20"/>
                </a:lnTo>
                <a:lnTo>
                  <a:pt x="6" y="2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31" name="Line 3107">
            <a:extLst>
              <a:ext uri="{FF2B5EF4-FFF2-40B4-BE49-F238E27FC236}">
                <a16:creationId xmlns:a16="http://schemas.microsoft.com/office/drawing/2014/main" id="{00000000-0008-0000-0000-000023100000}"/>
              </a:ext>
            </a:extLst>
          </xdr:cNvPr>
          <xdr:cNvSpPr>
            <a:spLocks noChangeShapeType="1"/>
          </xdr:cNvSpPr>
        </xdr:nvSpPr>
        <xdr:spPr bwMode="auto">
          <a:xfrm>
            <a:off x="7256" y="8392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32" name="Freeform 3108">
            <a:extLst>
              <a:ext uri="{FF2B5EF4-FFF2-40B4-BE49-F238E27FC236}">
                <a16:creationId xmlns:a16="http://schemas.microsoft.com/office/drawing/2014/main" id="{00000000-0008-0000-0000-000024100000}"/>
              </a:ext>
            </a:extLst>
          </xdr:cNvPr>
          <xdr:cNvSpPr>
            <a:spLocks/>
          </xdr:cNvSpPr>
        </xdr:nvSpPr>
        <xdr:spPr bwMode="auto">
          <a:xfrm>
            <a:off x="7110" y="10961"/>
            <a:ext cx="2" cy="3"/>
          </a:xfrm>
          <a:custGeom>
            <a:avLst/>
            <a:gdLst>
              <a:gd name="T0" fmla="*/ 4 w 4"/>
              <a:gd name="T1" fmla="*/ 0 h 7"/>
              <a:gd name="T2" fmla="*/ 4 w 4"/>
              <a:gd name="T3" fmla="*/ 2 h 7"/>
              <a:gd name="T4" fmla="*/ 3 w 4"/>
              <a:gd name="T5" fmla="*/ 3 h 7"/>
              <a:gd name="T6" fmla="*/ 3 w 4"/>
              <a:gd name="T7" fmla="*/ 4 h 7"/>
              <a:gd name="T8" fmla="*/ 1 w 4"/>
              <a:gd name="T9" fmla="*/ 6 h 7"/>
              <a:gd name="T10" fmla="*/ 0 w 4"/>
              <a:gd name="T11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" h="7">
                <a:moveTo>
                  <a:pt x="4" y="0"/>
                </a:moveTo>
                <a:lnTo>
                  <a:pt x="4" y="2"/>
                </a:lnTo>
                <a:lnTo>
                  <a:pt x="3" y="3"/>
                </a:lnTo>
                <a:lnTo>
                  <a:pt x="3" y="4"/>
                </a:lnTo>
                <a:lnTo>
                  <a:pt x="1" y="6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33" name="Line 3109">
            <a:extLst>
              <a:ext uri="{FF2B5EF4-FFF2-40B4-BE49-F238E27FC236}">
                <a16:creationId xmlns:a16="http://schemas.microsoft.com/office/drawing/2014/main" id="{00000000-0008-0000-0000-000025100000}"/>
              </a:ext>
            </a:extLst>
          </xdr:cNvPr>
          <xdr:cNvSpPr>
            <a:spLocks noChangeShapeType="1"/>
          </xdr:cNvSpPr>
        </xdr:nvSpPr>
        <xdr:spPr bwMode="auto">
          <a:xfrm>
            <a:off x="7112" y="10271"/>
            <a:ext cx="1233" cy="71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34" name="Line 3110">
            <a:extLst>
              <a:ext uri="{FF2B5EF4-FFF2-40B4-BE49-F238E27FC236}">
                <a16:creationId xmlns:a16="http://schemas.microsoft.com/office/drawing/2014/main" id="{00000000-0008-0000-0000-00002610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35" name="Line 3111">
            <a:extLst>
              <a:ext uri="{FF2B5EF4-FFF2-40B4-BE49-F238E27FC236}">
                <a16:creationId xmlns:a16="http://schemas.microsoft.com/office/drawing/2014/main" id="{00000000-0008-0000-0000-00002710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36" name="Freeform 3112">
            <a:extLst>
              <a:ext uri="{FF2B5EF4-FFF2-40B4-BE49-F238E27FC236}">
                <a16:creationId xmlns:a16="http://schemas.microsoft.com/office/drawing/2014/main" id="{00000000-0008-0000-0000-000028100000}"/>
              </a:ext>
            </a:extLst>
          </xdr:cNvPr>
          <xdr:cNvSpPr>
            <a:spLocks/>
          </xdr:cNvSpPr>
        </xdr:nvSpPr>
        <xdr:spPr bwMode="auto">
          <a:xfrm>
            <a:off x="7270" y="8384"/>
            <a:ext cx="5" cy="9"/>
          </a:xfrm>
          <a:custGeom>
            <a:avLst/>
            <a:gdLst>
              <a:gd name="T0" fmla="*/ 0 w 17"/>
              <a:gd name="T1" fmla="*/ 0 h 26"/>
              <a:gd name="T2" fmla="*/ 0 w 17"/>
              <a:gd name="T3" fmla="*/ 3 h 26"/>
              <a:gd name="T4" fmla="*/ 1 w 17"/>
              <a:gd name="T5" fmla="*/ 10 h 26"/>
              <a:gd name="T6" fmla="*/ 6 w 17"/>
              <a:gd name="T7" fmla="*/ 16 h 26"/>
              <a:gd name="T8" fmla="*/ 11 w 17"/>
              <a:gd name="T9" fmla="*/ 20 h 26"/>
              <a:gd name="T10" fmla="*/ 17 w 17"/>
              <a:gd name="T11" fmla="*/ 26 h 2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6">
                <a:moveTo>
                  <a:pt x="0" y="0"/>
                </a:moveTo>
                <a:lnTo>
                  <a:pt x="0" y="3"/>
                </a:lnTo>
                <a:lnTo>
                  <a:pt x="1" y="10"/>
                </a:lnTo>
                <a:lnTo>
                  <a:pt x="6" y="16"/>
                </a:lnTo>
                <a:lnTo>
                  <a:pt x="11" y="20"/>
                </a:lnTo>
                <a:lnTo>
                  <a:pt x="17" y="2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37" name="Freeform 3113">
            <a:extLst>
              <a:ext uri="{FF2B5EF4-FFF2-40B4-BE49-F238E27FC236}">
                <a16:creationId xmlns:a16="http://schemas.microsoft.com/office/drawing/2014/main" id="{00000000-0008-0000-0000-000029100000}"/>
              </a:ext>
            </a:extLst>
          </xdr:cNvPr>
          <xdr:cNvSpPr>
            <a:spLocks/>
          </xdr:cNvSpPr>
        </xdr:nvSpPr>
        <xdr:spPr bwMode="auto">
          <a:xfrm>
            <a:off x="7304" y="8376"/>
            <a:ext cx="7" cy="8"/>
          </a:xfrm>
          <a:custGeom>
            <a:avLst/>
            <a:gdLst>
              <a:gd name="T0" fmla="*/ 19 w 19"/>
              <a:gd name="T1" fmla="*/ 24 h 24"/>
              <a:gd name="T2" fmla="*/ 19 w 19"/>
              <a:gd name="T3" fmla="*/ 21 h 24"/>
              <a:gd name="T4" fmla="*/ 16 w 19"/>
              <a:gd name="T5" fmla="*/ 15 h 24"/>
              <a:gd name="T6" fmla="*/ 13 w 19"/>
              <a:gd name="T7" fmla="*/ 10 h 24"/>
              <a:gd name="T8" fmla="*/ 7 w 19"/>
              <a:gd name="T9" fmla="*/ 4 h 24"/>
              <a:gd name="T10" fmla="*/ 0 w 19"/>
              <a:gd name="T11" fmla="*/ 0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9" h="24">
                <a:moveTo>
                  <a:pt x="19" y="24"/>
                </a:moveTo>
                <a:lnTo>
                  <a:pt x="19" y="21"/>
                </a:lnTo>
                <a:lnTo>
                  <a:pt x="16" y="15"/>
                </a:lnTo>
                <a:lnTo>
                  <a:pt x="13" y="10"/>
                </a:lnTo>
                <a:lnTo>
                  <a:pt x="7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38" name="Freeform 3114">
            <a:extLst>
              <a:ext uri="{FF2B5EF4-FFF2-40B4-BE49-F238E27FC236}">
                <a16:creationId xmlns:a16="http://schemas.microsoft.com/office/drawing/2014/main" id="{00000000-0008-0000-0000-00002A100000}"/>
              </a:ext>
            </a:extLst>
          </xdr:cNvPr>
          <xdr:cNvSpPr>
            <a:spLocks/>
          </xdr:cNvSpPr>
        </xdr:nvSpPr>
        <xdr:spPr bwMode="auto">
          <a:xfrm>
            <a:off x="7140" y="8402"/>
            <a:ext cx="1" cy="3"/>
          </a:xfrm>
          <a:custGeom>
            <a:avLst/>
            <a:gdLst>
              <a:gd name="T0" fmla="*/ 0 w 3"/>
              <a:gd name="T1" fmla="*/ 0 h 10"/>
              <a:gd name="T2" fmla="*/ 1 w 3"/>
              <a:gd name="T3" fmla="*/ 5 h 10"/>
              <a:gd name="T4" fmla="*/ 3 w 3"/>
              <a:gd name="T5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0"/>
                </a:moveTo>
                <a:lnTo>
                  <a:pt x="1" y="5"/>
                </a:lnTo>
                <a:lnTo>
                  <a:pt x="3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39" name="Line 3115">
            <a:extLst>
              <a:ext uri="{FF2B5EF4-FFF2-40B4-BE49-F238E27FC236}">
                <a16:creationId xmlns:a16="http://schemas.microsoft.com/office/drawing/2014/main" id="{00000000-0008-0000-0000-00002B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69" y="84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0" name="Line 3116">
            <a:extLst>
              <a:ext uri="{FF2B5EF4-FFF2-40B4-BE49-F238E27FC236}">
                <a16:creationId xmlns:a16="http://schemas.microsoft.com/office/drawing/2014/main" id="{00000000-0008-0000-0000-00002C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93" y="10976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1" name="Line 3117">
            <a:extLst>
              <a:ext uri="{FF2B5EF4-FFF2-40B4-BE49-F238E27FC236}">
                <a16:creationId xmlns:a16="http://schemas.microsoft.com/office/drawing/2014/main" id="{00000000-0008-0000-0000-00002D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14" y="10063"/>
            <a:ext cx="25" cy="1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2" name="Freeform 3118">
            <a:extLst>
              <a:ext uri="{FF2B5EF4-FFF2-40B4-BE49-F238E27FC236}">
                <a16:creationId xmlns:a16="http://schemas.microsoft.com/office/drawing/2014/main" id="{00000000-0008-0000-0000-00002E100000}"/>
              </a:ext>
            </a:extLst>
          </xdr:cNvPr>
          <xdr:cNvSpPr>
            <a:spLocks/>
          </xdr:cNvSpPr>
        </xdr:nvSpPr>
        <xdr:spPr bwMode="auto">
          <a:xfrm>
            <a:off x="8667" y="9227"/>
            <a:ext cx="97" cy="34"/>
          </a:xfrm>
          <a:custGeom>
            <a:avLst/>
            <a:gdLst>
              <a:gd name="T0" fmla="*/ 0 w 291"/>
              <a:gd name="T1" fmla="*/ 28 h 103"/>
              <a:gd name="T2" fmla="*/ 8 w 291"/>
              <a:gd name="T3" fmla="*/ 24 h 103"/>
              <a:gd name="T4" fmla="*/ 18 w 291"/>
              <a:gd name="T5" fmla="*/ 20 h 103"/>
              <a:gd name="T6" fmla="*/ 28 w 291"/>
              <a:gd name="T7" fmla="*/ 16 h 103"/>
              <a:gd name="T8" fmla="*/ 38 w 291"/>
              <a:gd name="T9" fmla="*/ 13 h 103"/>
              <a:gd name="T10" fmla="*/ 48 w 291"/>
              <a:gd name="T11" fmla="*/ 8 h 103"/>
              <a:gd name="T12" fmla="*/ 60 w 291"/>
              <a:gd name="T13" fmla="*/ 7 h 103"/>
              <a:gd name="T14" fmla="*/ 71 w 291"/>
              <a:gd name="T15" fmla="*/ 4 h 103"/>
              <a:gd name="T16" fmla="*/ 82 w 291"/>
              <a:gd name="T17" fmla="*/ 3 h 103"/>
              <a:gd name="T18" fmla="*/ 94 w 291"/>
              <a:gd name="T19" fmla="*/ 1 h 103"/>
              <a:gd name="T20" fmla="*/ 105 w 291"/>
              <a:gd name="T21" fmla="*/ 0 h 103"/>
              <a:gd name="T22" fmla="*/ 117 w 291"/>
              <a:gd name="T23" fmla="*/ 0 h 103"/>
              <a:gd name="T24" fmla="*/ 129 w 291"/>
              <a:gd name="T25" fmla="*/ 0 h 103"/>
              <a:gd name="T26" fmla="*/ 141 w 291"/>
              <a:gd name="T27" fmla="*/ 1 h 103"/>
              <a:gd name="T28" fmla="*/ 152 w 291"/>
              <a:gd name="T29" fmla="*/ 1 h 103"/>
              <a:gd name="T30" fmla="*/ 164 w 291"/>
              <a:gd name="T31" fmla="*/ 4 h 103"/>
              <a:gd name="T32" fmla="*/ 175 w 291"/>
              <a:gd name="T33" fmla="*/ 6 h 103"/>
              <a:gd name="T34" fmla="*/ 187 w 291"/>
              <a:gd name="T35" fmla="*/ 8 h 103"/>
              <a:gd name="T36" fmla="*/ 197 w 291"/>
              <a:gd name="T37" fmla="*/ 11 h 103"/>
              <a:gd name="T38" fmla="*/ 207 w 291"/>
              <a:gd name="T39" fmla="*/ 14 h 103"/>
              <a:gd name="T40" fmla="*/ 217 w 291"/>
              <a:gd name="T41" fmla="*/ 18 h 103"/>
              <a:gd name="T42" fmla="*/ 227 w 291"/>
              <a:gd name="T43" fmla="*/ 23 h 103"/>
              <a:gd name="T44" fmla="*/ 235 w 291"/>
              <a:gd name="T45" fmla="*/ 27 h 103"/>
              <a:gd name="T46" fmla="*/ 244 w 291"/>
              <a:gd name="T47" fmla="*/ 31 h 103"/>
              <a:gd name="T48" fmla="*/ 252 w 291"/>
              <a:gd name="T49" fmla="*/ 37 h 103"/>
              <a:gd name="T50" fmla="*/ 259 w 291"/>
              <a:gd name="T51" fmla="*/ 43 h 103"/>
              <a:gd name="T52" fmla="*/ 265 w 291"/>
              <a:gd name="T53" fmla="*/ 48 h 103"/>
              <a:gd name="T54" fmla="*/ 271 w 291"/>
              <a:gd name="T55" fmla="*/ 56 h 103"/>
              <a:gd name="T56" fmla="*/ 276 w 291"/>
              <a:gd name="T57" fmla="*/ 61 h 103"/>
              <a:gd name="T58" fmla="*/ 281 w 291"/>
              <a:gd name="T59" fmla="*/ 68 h 103"/>
              <a:gd name="T60" fmla="*/ 284 w 291"/>
              <a:gd name="T61" fmla="*/ 76 h 103"/>
              <a:gd name="T62" fmla="*/ 286 w 291"/>
              <a:gd name="T63" fmla="*/ 81 h 103"/>
              <a:gd name="T64" fmla="*/ 289 w 291"/>
              <a:gd name="T65" fmla="*/ 88 h 103"/>
              <a:gd name="T66" fmla="*/ 291 w 291"/>
              <a:gd name="T67" fmla="*/ 95 h 103"/>
              <a:gd name="T68" fmla="*/ 291 w 291"/>
              <a:gd name="T69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291" h="103">
                <a:moveTo>
                  <a:pt x="0" y="28"/>
                </a:moveTo>
                <a:lnTo>
                  <a:pt x="8" y="24"/>
                </a:lnTo>
                <a:lnTo>
                  <a:pt x="18" y="20"/>
                </a:lnTo>
                <a:lnTo>
                  <a:pt x="28" y="16"/>
                </a:lnTo>
                <a:lnTo>
                  <a:pt x="38" y="13"/>
                </a:lnTo>
                <a:lnTo>
                  <a:pt x="48" y="8"/>
                </a:lnTo>
                <a:lnTo>
                  <a:pt x="60" y="7"/>
                </a:lnTo>
                <a:lnTo>
                  <a:pt x="71" y="4"/>
                </a:lnTo>
                <a:lnTo>
                  <a:pt x="82" y="3"/>
                </a:lnTo>
                <a:lnTo>
                  <a:pt x="94" y="1"/>
                </a:lnTo>
                <a:lnTo>
                  <a:pt x="105" y="0"/>
                </a:lnTo>
                <a:lnTo>
                  <a:pt x="117" y="0"/>
                </a:lnTo>
                <a:lnTo>
                  <a:pt x="129" y="0"/>
                </a:lnTo>
                <a:lnTo>
                  <a:pt x="141" y="1"/>
                </a:lnTo>
                <a:lnTo>
                  <a:pt x="152" y="1"/>
                </a:lnTo>
                <a:lnTo>
                  <a:pt x="164" y="4"/>
                </a:lnTo>
                <a:lnTo>
                  <a:pt x="175" y="6"/>
                </a:lnTo>
                <a:lnTo>
                  <a:pt x="187" y="8"/>
                </a:lnTo>
                <a:lnTo>
                  <a:pt x="197" y="11"/>
                </a:lnTo>
                <a:lnTo>
                  <a:pt x="207" y="14"/>
                </a:lnTo>
                <a:lnTo>
                  <a:pt x="217" y="18"/>
                </a:lnTo>
                <a:lnTo>
                  <a:pt x="227" y="23"/>
                </a:lnTo>
                <a:lnTo>
                  <a:pt x="235" y="27"/>
                </a:lnTo>
                <a:lnTo>
                  <a:pt x="244" y="31"/>
                </a:lnTo>
                <a:lnTo>
                  <a:pt x="252" y="37"/>
                </a:lnTo>
                <a:lnTo>
                  <a:pt x="259" y="43"/>
                </a:lnTo>
                <a:lnTo>
                  <a:pt x="265" y="48"/>
                </a:lnTo>
                <a:lnTo>
                  <a:pt x="271" y="56"/>
                </a:lnTo>
                <a:lnTo>
                  <a:pt x="276" y="61"/>
                </a:lnTo>
                <a:lnTo>
                  <a:pt x="281" y="68"/>
                </a:lnTo>
                <a:lnTo>
                  <a:pt x="284" y="76"/>
                </a:lnTo>
                <a:lnTo>
                  <a:pt x="286" y="81"/>
                </a:lnTo>
                <a:lnTo>
                  <a:pt x="289" y="88"/>
                </a:lnTo>
                <a:lnTo>
                  <a:pt x="291" y="95"/>
                </a:lnTo>
                <a:lnTo>
                  <a:pt x="291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43" name="Freeform 3119">
            <a:extLst>
              <a:ext uri="{FF2B5EF4-FFF2-40B4-BE49-F238E27FC236}">
                <a16:creationId xmlns:a16="http://schemas.microsoft.com/office/drawing/2014/main" id="{00000000-0008-0000-0000-00002F100000}"/>
              </a:ext>
            </a:extLst>
          </xdr:cNvPr>
          <xdr:cNvSpPr>
            <a:spLocks/>
          </xdr:cNvSpPr>
        </xdr:nvSpPr>
        <xdr:spPr bwMode="auto">
          <a:xfrm>
            <a:off x="8858" y="9244"/>
            <a:ext cx="2" cy="1"/>
          </a:xfrm>
          <a:custGeom>
            <a:avLst/>
            <a:gdLst>
              <a:gd name="T0" fmla="*/ 5 w 5"/>
              <a:gd name="T1" fmla="*/ 2 h 2"/>
              <a:gd name="T2" fmla="*/ 4 w 5"/>
              <a:gd name="T3" fmla="*/ 2 h 2"/>
              <a:gd name="T4" fmla="*/ 3 w 5"/>
              <a:gd name="T5" fmla="*/ 2 h 2"/>
              <a:gd name="T6" fmla="*/ 1 w 5"/>
              <a:gd name="T7" fmla="*/ 2 h 2"/>
              <a:gd name="T8" fmla="*/ 0 w 5"/>
              <a:gd name="T9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" h="2">
                <a:moveTo>
                  <a:pt x="5" y="2"/>
                </a:moveTo>
                <a:lnTo>
                  <a:pt x="4" y="2"/>
                </a:lnTo>
                <a:lnTo>
                  <a:pt x="3" y="2"/>
                </a:lnTo>
                <a:lnTo>
                  <a:pt x="1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44" name="Freeform 3120">
            <a:extLst>
              <a:ext uri="{FF2B5EF4-FFF2-40B4-BE49-F238E27FC236}">
                <a16:creationId xmlns:a16="http://schemas.microsoft.com/office/drawing/2014/main" id="{00000000-0008-0000-0000-000030100000}"/>
              </a:ext>
            </a:extLst>
          </xdr:cNvPr>
          <xdr:cNvSpPr>
            <a:spLocks/>
          </xdr:cNvSpPr>
        </xdr:nvSpPr>
        <xdr:spPr bwMode="auto">
          <a:xfrm>
            <a:off x="8855" y="9243"/>
            <a:ext cx="2" cy="1"/>
          </a:xfrm>
          <a:custGeom>
            <a:avLst/>
            <a:gdLst>
              <a:gd name="T0" fmla="*/ 0 w 6"/>
              <a:gd name="T1" fmla="*/ 2 h 2"/>
              <a:gd name="T2" fmla="*/ 0 w 6"/>
              <a:gd name="T3" fmla="*/ 0 h 2"/>
              <a:gd name="T4" fmla="*/ 2 w 6"/>
              <a:gd name="T5" fmla="*/ 0 h 2"/>
              <a:gd name="T6" fmla="*/ 3 w 6"/>
              <a:gd name="T7" fmla="*/ 0 h 2"/>
              <a:gd name="T8" fmla="*/ 4 w 6"/>
              <a:gd name="T9" fmla="*/ 2 h 2"/>
              <a:gd name="T10" fmla="*/ 6 w 6"/>
              <a:gd name="T11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" h="2">
                <a:moveTo>
                  <a:pt x="0" y="2"/>
                </a:moveTo>
                <a:lnTo>
                  <a:pt x="0" y="0"/>
                </a:lnTo>
                <a:lnTo>
                  <a:pt x="2" y="0"/>
                </a:lnTo>
                <a:lnTo>
                  <a:pt x="3" y="0"/>
                </a:lnTo>
                <a:lnTo>
                  <a:pt x="4" y="2"/>
                </a:lnTo>
                <a:lnTo>
                  <a:pt x="6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45" name="Freeform 3121">
            <a:extLst>
              <a:ext uri="{FF2B5EF4-FFF2-40B4-BE49-F238E27FC236}">
                <a16:creationId xmlns:a16="http://schemas.microsoft.com/office/drawing/2014/main" id="{00000000-0008-0000-0000-000031100000}"/>
              </a:ext>
            </a:extLst>
          </xdr:cNvPr>
          <xdr:cNvSpPr>
            <a:spLocks/>
          </xdr:cNvSpPr>
        </xdr:nvSpPr>
        <xdr:spPr bwMode="auto">
          <a:xfrm>
            <a:off x="8739" y="9290"/>
            <a:ext cx="8" cy="4"/>
          </a:xfrm>
          <a:custGeom>
            <a:avLst/>
            <a:gdLst>
              <a:gd name="T0" fmla="*/ 0 w 24"/>
              <a:gd name="T1" fmla="*/ 11 h 11"/>
              <a:gd name="T2" fmla="*/ 7 w 24"/>
              <a:gd name="T3" fmla="*/ 9 h 11"/>
              <a:gd name="T4" fmla="*/ 12 w 24"/>
              <a:gd name="T5" fmla="*/ 6 h 11"/>
              <a:gd name="T6" fmla="*/ 18 w 24"/>
              <a:gd name="T7" fmla="*/ 3 h 11"/>
              <a:gd name="T8" fmla="*/ 24 w 24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4" h="11">
                <a:moveTo>
                  <a:pt x="0" y="11"/>
                </a:moveTo>
                <a:lnTo>
                  <a:pt x="7" y="9"/>
                </a:lnTo>
                <a:lnTo>
                  <a:pt x="12" y="6"/>
                </a:lnTo>
                <a:lnTo>
                  <a:pt x="18" y="3"/>
                </a:lnTo>
                <a:lnTo>
                  <a:pt x="2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46" name="Freeform 3122">
            <a:extLst>
              <a:ext uri="{FF2B5EF4-FFF2-40B4-BE49-F238E27FC236}">
                <a16:creationId xmlns:a16="http://schemas.microsoft.com/office/drawing/2014/main" id="{00000000-0008-0000-0000-000032100000}"/>
              </a:ext>
            </a:extLst>
          </xdr:cNvPr>
          <xdr:cNvSpPr>
            <a:spLocks/>
          </xdr:cNvSpPr>
        </xdr:nvSpPr>
        <xdr:spPr bwMode="auto">
          <a:xfrm>
            <a:off x="8625" y="9356"/>
            <a:ext cx="7" cy="4"/>
          </a:xfrm>
          <a:custGeom>
            <a:avLst/>
            <a:gdLst>
              <a:gd name="T0" fmla="*/ 0 w 23"/>
              <a:gd name="T1" fmla="*/ 10 h 10"/>
              <a:gd name="T2" fmla="*/ 6 w 23"/>
              <a:gd name="T3" fmla="*/ 9 h 10"/>
              <a:gd name="T4" fmla="*/ 11 w 23"/>
              <a:gd name="T5" fmla="*/ 6 h 10"/>
              <a:gd name="T6" fmla="*/ 17 w 23"/>
              <a:gd name="T7" fmla="*/ 3 h 10"/>
              <a:gd name="T8" fmla="*/ 23 w 23"/>
              <a:gd name="T9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3" h="10">
                <a:moveTo>
                  <a:pt x="0" y="10"/>
                </a:moveTo>
                <a:lnTo>
                  <a:pt x="6" y="9"/>
                </a:lnTo>
                <a:lnTo>
                  <a:pt x="11" y="6"/>
                </a:lnTo>
                <a:lnTo>
                  <a:pt x="17" y="3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47" name="Line 3123">
            <a:extLst>
              <a:ext uri="{FF2B5EF4-FFF2-40B4-BE49-F238E27FC236}">
                <a16:creationId xmlns:a16="http://schemas.microsoft.com/office/drawing/2014/main" id="{00000000-0008-0000-0000-000033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37" y="9294"/>
            <a:ext cx="6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48" name="Freeform 3124">
            <a:extLst>
              <a:ext uri="{FF2B5EF4-FFF2-40B4-BE49-F238E27FC236}">
                <a16:creationId xmlns:a16="http://schemas.microsoft.com/office/drawing/2014/main" id="{00000000-0008-0000-0000-000034100000}"/>
              </a:ext>
            </a:extLst>
          </xdr:cNvPr>
          <xdr:cNvSpPr>
            <a:spLocks/>
          </xdr:cNvSpPr>
        </xdr:nvSpPr>
        <xdr:spPr bwMode="auto">
          <a:xfrm>
            <a:off x="8735" y="9294"/>
            <a:ext cx="4" cy="2"/>
          </a:xfrm>
          <a:custGeom>
            <a:avLst/>
            <a:gdLst>
              <a:gd name="T0" fmla="*/ 0 w 13"/>
              <a:gd name="T1" fmla="*/ 5 h 5"/>
              <a:gd name="T2" fmla="*/ 7 w 13"/>
              <a:gd name="T3" fmla="*/ 2 h 5"/>
              <a:gd name="T4" fmla="*/ 13 w 13"/>
              <a:gd name="T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5">
                <a:moveTo>
                  <a:pt x="0" y="5"/>
                </a:moveTo>
                <a:lnTo>
                  <a:pt x="7" y="2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49" name="Freeform 3125">
            <a:extLst>
              <a:ext uri="{FF2B5EF4-FFF2-40B4-BE49-F238E27FC236}">
                <a16:creationId xmlns:a16="http://schemas.microsoft.com/office/drawing/2014/main" id="{00000000-0008-0000-0000-000035100000}"/>
              </a:ext>
            </a:extLst>
          </xdr:cNvPr>
          <xdr:cNvSpPr>
            <a:spLocks/>
          </xdr:cNvSpPr>
        </xdr:nvSpPr>
        <xdr:spPr bwMode="auto">
          <a:xfrm>
            <a:off x="8620" y="9360"/>
            <a:ext cx="5" cy="2"/>
          </a:xfrm>
          <a:custGeom>
            <a:avLst/>
            <a:gdLst>
              <a:gd name="T0" fmla="*/ 0 w 13"/>
              <a:gd name="T1" fmla="*/ 6 h 6"/>
              <a:gd name="T2" fmla="*/ 6 w 13"/>
              <a:gd name="T3" fmla="*/ 3 h 6"/>
              <a:gd name="T4" fmla="*/ 13 w 13"/>
              <a:gd name="T5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6">
                <a:moveTo>
                  <a:pt x="0" y="6"/>
                </a:moveTo>
                <a:lnTo>
                  <a:pt x="6" y="3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50" name="Freeform 3126">
            <a:extLst>
              <a:ext uri="{FF2B5EF4-FFF2-40B4-BE49-F238E27FC236}">
                <a16:creationId xmlns:a16="http://schemas.microsoft.com/office/drawing/2014/main" id="{00000000-0008-0000-0000-000036100000}"/>
              </a:ext>
            </a:extLst>
          </xdr:cNvPr>
          <xdr:cNvSpPr>
            <a:spLocks/>
          </xdr:cNvSpPr>
        </xdr:nvSpPr>
        <xdr:spPr bwMode="auto">
          <a:xfrm>
            <a:off x="8709" y="9296"/>
            <a:ext cx="28" cy="5"/>
          </a:xfrm>
          <a:custGeom>
            <a:avLst/>
            <a:gdLst>
              <a:gd name="T0" fmla="*/ 83 w 83"/>
              <a:gd name="T1" fmla="*/ 0 h 14"/>
              <a:gd name="T2" fmla="*/ 64 w 83"/>
              <a:gd name="T3" fmla="*/ 6 h 14"/>
              <a:gd name="T4" fmla="*/ 43 w 83"/>
              <a:gd name="T5" fmla="*/ 10 h 14"/>
              <a:gd name="T6" fmla="*/ 23 w 83"/>
              <a:gd name="T7" fmla="*/ 13 h 14"/>
              <a:gd name="T8" fmla="*/ 0 w 83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3" h="14">
                <a:moveTo>
                  <a:pt x="83" y="0"/>
                </a:moveTo>
                <a:lnTo>
                  <a:pt x="64" y="6"/>
                </a:lnTo>
                <a:lnTo>
                  <a:pt x="43" y="10"/>
                </a:lnTo>
                <a:lnTo>
                  <a:pt x="23" y="13"/>
                </a:lnTo>
                <a:lnTo>
                  <a:pt x="0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51" name="Freeform 3127">
            <a:extLst>
              <a:ext uri="{FF2B5EF4-FFF2-40B4-BE49-F238E27FC236}">
                <a16:creationId xmlns:a16="http://schemas.microsoft.com/office/drawing/2014/main" id="{00000000-0008-0000-0000-000037100000}"/>
              </a:ext>
            </a:extLst>
          </xdr:cNvPr>
          <xdr:cNvSpPr>
            <a:spLocks/>
          </xdr:cNvSpPr>
        </xdr:nvSpPr>
        <xdr:spPr bwMode="auto">
          <a:xfrm>
            <a:off x="7257" y="8393"/>
            <a:ext cx="1" cy="5"/>
          </a:xfrm>
          <a:custGeom>
            <a:avLst/>
            <a:gdLst>
              <a:gd name="T0" fmla="*/ 5 w 5"/>
              <a:gd name="T1" fmla="*/ 15 h 15"/>
              <a:gd name="T2" fmla="*/ 3 w 5"/>
              <a:gd name="T3" fmla="*/ 10 h 15"/>
              <a:gd name="T4" fmla="*/ 2 w 5"/>
              <a:gd name="T5" fmla="*/ 4 h 15"/>
              <a:gd name="T6" fmla="*/ 0 w 5"/>
              <a:gd name="T7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" h="15">
                <a:moveTo>
                  <a:pt x="5" y="15"/>
                </a:moveTo>
                <a:lnTo>
                  <a:pt x="3" y="10"/>
                </a:lnTo>
                <a:lnTo>
                  <a:pt x="2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52" name="Line 3128">
            <a:extLst>
              <a:ext uri="{FF2B5EF4-FFF2-40B4-BE49-F238E27FC236}">
                <a16:creationId xmlns:a16="http://schemas.microsoft.com/office/drawing/2014/main" id="{00000000-0008-0000-0000-000038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93" y="1097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3" name="Freeform 3129">
            <a:extLst>
              <a:ext uri="{FF2B5EF4-FFF2-40B4-BE49-F238E27FC236}">
                <a16:creationId xmlns:a16="http://schemas.microsoft.com/office/drawing/2014/main" id="{00000000-0008-0000-0000-000039100000}"/>
              </a:ext>
            </a:extLst>
          </xdr:cNvPr>
          <xdr:cNvSpPr>
            <a:spLocks/>
          </xdr:cNvSpPr>
        </xdr:nvSpPr>
        <xdr:spPr bwMode="auto">
          <a:xfrm>
            <a:off x="8632" y="9353"/>
            <a:ext cx="6" cy="3"/>
          </a:xfrm>
          <a:custGeom>
            <a:avLst/>
            <a:gdLst>
              <a:gd name="T0" fmla="*/ 0 w 16"/>
              <a:gd name="T1" fmla="*/ 10 h 10"/>
              <a:gd name="T2" fmla="*/ 6 w 16"/>
              <a:gd name="T3" fmla="*/ 6 h 10"/>
              <a:gd name="T4" fmla="*/ 11 w 16"/>
              <a:gd name="T5" fmla="*/ 3 h 10"/>
              <a:gd name="T6" fmla="*/ 16 w 16"/>
              <a:gd name="T7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10"/>
                </a:moveTo>
                <a:lnTo>
                  <a:pt x="6" y="6"/>
                </a:lnTo>
                <a:lnTo>
                  <a:pt x="11" y="3"/>
                </a:lnTo>
                <a:lnTo>
                  <a:pt x="1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54" name="Freeform 3130">
            <a:extLst>
              <a:ext uri="{FF2B5EF4-FFF2-40B4-BE49-F238E27FC236}">
                <a16:creationId xmlns:a16="http://schemas.microsoft.com/office/drawing/2014/main" id="{00000000-0008-0000-0000-00003A100000}"/>
              </a:ext>
            </a:extLst>
          </xdr:cNvPr>
          <xdr:cNvSpPr>
            <a:spLocks/>
          </xdr:cNvSpPr>
        </xdr:nvSpPr>
        <xdr:spPr bwMode="auto">
          <a:xfrm>
            <a:off x="8747" y="9283"/>
            <a:ext cx="9" cy="7"/>
          </a:xfrm>
          <a:custGeom>
            <a:avLst/>
            <a:gdLst>
              <a:gd name="T0" fmla="*/ 0 w 27"/>
              <a:gd name="T1" fmla="*/ 21 h 21"/>
              <a:gd name="T2" fmla="*/ 4 w 27"/>
              <a:gd name="T3" fmla="*/ 17 h 21"/>
              <a:gd name="T4" fmla="*/ 10 w 27"/>
              <a:gd name="T5" fmla="*/ 14 h 21"/>
              <a:gd name="T6" fmla="*/ 14 w 27"/>
              <a:gd name="T7" fmla="*/ 11 h 21"/>
              <a:gd name="T8" fmla="*/ 18 w 27"/>
              <a:gd name="T9" fmla="*/ 7 h 21"/>
              <a:gd name="T10" fmla="*/ 23 w 27"/>
              <a:gd name="T11" fmla="*/ 4 h 21"/>
              <a:gd name="T12" fmla="*/ 27 w 27"/>
              <a:gd name="T13" fmla="*/ 0 h 2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7" h="21">
                <a:moveTo>
                  <a:pt x="0" y="21"/>
                </a:moveTo>
                <a:lnTo>
                  <a:pt x="4" y="17"/>
                </a:lnTo>
                <a:lnTo>
                  <a:pt x="10" y="14"/>
                </a:lnTo>
                <a:lnTo>
                  <a:pt x="14" y="11"/>
                </a:lnTo>
                <a:lnTo>
                  <a:pt x="18" y="7"/>
                </a:lnTo>
                <a:lnTo>
                  <a:pt x="23" y="4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55" name="Freeform 3131">
            <a:extLst>
              <a:ext uri="{FF2B5EF4-FFF2-40B4-BE49-F238E27FC236}">
                <a16:creationId xmlns:a16="http://schemas.microsoft.com/office/drawing/2014/main" id="{00000000-0008-0000-0000-00003B100000}"/>
              </a:ext>
            </a:extLst>
          </xdr:cNvPr>
          <xdr:cNvSpPr>
            <a:spLocks/>
          </xdr:cNvSpPr>
        </xdr:nvSpPr>
        <xdr:spPr bwMode="auto">
          <a:xfrm>
            <a:off x="8706" y="9302"/>
            <a:ext cx="1" cy="1"/>
          </a:xfrm>
          <a:custGeom>
            <a:avLst/>
            <a:gdLst>
              <a:gd name="T0" fmla="*/ 3 w 3"/>
              <a:gd name="T1" fmla="*/ 0 h 2"/>
              <a:gd name="T2" fmla="*/ 1 w 3"/>
              <a:gd name="T3" fmla="*/ 0 h 2"/>
              <a:gd name="T4" fmla="*/ 1 w 3"/>
              <a:gd name="T5" fmla="*/ 2 h 2"/>
              <a:gd name="T6" fmla="*/ 0 w 3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2">
                <a:moveTo>
                  <a:pt x="3" y="0"/>
                </a:moveTo>
                <a:lnTo>
                  <a:pt x="1" y="0"/>
                </a:lnTo>
                <a:lnTo>
                  <a:pt x="1" y="2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56" name="Line 3132">
            <a:extLst>
              <a:ext uri="{FF2B5EF4-FFF2-40B4-BE49-F238E27FC236}">
                <a16:creationId xmlns:a16="http://schemas.microsoft.com/office/drawing/2014/main" id="{00000000-0008-0000-0000-00003C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39" y="9360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7" name="Line 3133">
            <a:extLst>
              <a:ext uri="{FF2B5EF4-FFF2-40B4-BE49-F238E27FC236}">
                <a16:creationId xmlns:a16="http://schemas.microsoft.com/office/drawing/2014/main" id="{00000000-0008-0000-0000-00003D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00" y="9243"/>
            <a:ext cx="55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8" name="Line 3134">
            <a:extLst>
              <a:ext uri="{FF2B5EF4-FFF2-40B4-BE49-F238E27FC236}">
                <a16:creationId xmlns:a16="http://schemas.microsoft.com/office/drawing/2014/main" id="{00000000-0008-0000-0000-00003E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733" y="9282"/>
            <a:ext cx="55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59" name="Line 3135">
            <a:extLst>
              <a:ext uri="{FF2B5EF4-FFF2-40B4-BE49-F238E27FC236}">
                <a16:creationId xmlns:a16="http://schemas.microsoft.com/office/drawing/2014/main" id="{00000000-0008-0000-0000-00003F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5" y="9321"/>
            <a:ext cx="56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0" name="Line 3136">
            <a:extLst>
              <a:ext uri="{FF2B5EF4-FFF2-40B4-BE49-F238E27FC236}">
                <a16:creationId xmlns:a16="http://schemas.microsoft.com/office/drawing/2014/main" id="{00000000-0008-0000-0000-000040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93" y="9280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1" name="Line 3137">
            <a:extLst>
              <a:ext uri="{FF2B5EF4-FFF2-40B4-BE49-F238E27FC236}">
                <a16:creationId xmlns:a16="http://schemas.microsoft.com/office/drawing/2014/main" id="{00000000-0008-0000-0000-000041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26" y="9319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2" name="Line 3138">
            <a:extLst>
              <a:ext uri="{FF2B5EF4-FFF2-40B4-BE49-F238E27FC236}">
                <a16:creationId xmlns:a16="http://schemas.microsoft.com/office/drawing/2014/main" id="{00000000-0008-0000-0000-000042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58" y="9358"/>
            <a:ext cx="6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3" name="Line 3139">
            <a:extLst>
              <a:ext uri="{FF2B5EF4-FFF2-40B4-BE49-F238E27FC236}">
                <a16:creationId xmlns:a16="http://schemas.microsoft.com/office/drawing/2014/main" id="{00000000-0008-0000-0000-000043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60" y="9241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4" name="Line 3140">
            <a:extLst>
              <a:ext uri="{FF2B5EF4-FFF2-40B4-BE49-F238E27FC236}">
                <a16:creationId xmlns:a16="http://schemas.microsoft.com/office/drawing/2014/main" id="{00000000-0008-0000-0000-000044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31" y="9357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5" name="Line 3141">
            <a:extLst>
              <a:ext uri="{FF2B5EF4-FFF2-40B4-BE49-F238E27FC236}">
                <a16:creationId xmlns:a16="http://schemas.microsoft.com/office/drawing/2014/main" id="{00000000-0008-0000-0000-000045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552" y="930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6" name="Freeform 3142">
            <a:extLst>
              <a:ext uri="{FF2B5EF4-FFF2-40B4-BE49-F238E27FC236}">
                <a16:creationId xmlns:a16="http://schemas.microsoft.com/office/drawing/2014/main" id="{00000000-0008-0000-0000-000046100000}"/>
              </a:ext>
            </a:extLst>
          </xdr:cNvPr>
          <xdr:cNvSpPr>
            <a:spLocks/>
          </xdr:cNvSpPr>
        </xdr:nvSpPr>
        <xdr:spPr bwMode="auto">
          <a:xfrm>
            <a:off x="8553" y="9293"/>
            <a:ext cx="96" cy="34"/>
          </a:xfrm>
          <a:custGeom>
            <a:avLst/>
            <a:gdLst>
              <a:gd name="T0" fmla="*/ 0 w 289"/>
              <a:gd name="T1" fmla="*/ 27 h 103"/>
              <a:gd name="T2" fmla="*/ 8 w 289"/>
              <a:gd name="T3" fmla="*/ 24 h 103"/>
              <a:gd name="T4" fmla="*/ 16 w 289"/>
              <a:gd name="T5" fmla="*/ 20 h 103"/>
              <a:gd name="T6" fmla="*/ 26 w 289"/>
              <a:gd name="T7" fmla="*/ 16 h 103"/>
              <a:gd name="T8" fmla="*/ 38 w 289"/>
              <a:gd name="T9" fmla="*/ 12 h 103"/>
              <a:gd name="T10" fmla="*/ 48 w 289"/>
              <a:gd name="T11" fmla="*/ 9 h 103"/>
              <a:gd name="T12" fmla="*/ 59 w 289"/>
              <a:gd name="T13" fmla="*/ 6 h 103"/>
              <a:gd name="T14" fmla="*/ 69 w 289"/>
              <a:gd name="T15" fmla="*/ 4 h 103"/>
              <a:gd name="T16" fmla="*/ 80 w 289"/>
              <a:gd name="T17" fmla="*/ 3 h 103"/>
              <a:gd name="T18" fmla="*/ 93 w 289"/>
              <a:gd name="T19" fmla="*/ 2 h 103"/>
              <a:gd name="T20" fmla="*/ 105 w 289"/>
              <a:gd name="T21" fmla="*/ 0 h 103"/>
              <a:gd name="T22" fmla="*/ 116 w 289"/>
              <a:gd name="T23" fmla="*/ 0 h 103"/>
              <a:gd name="T24" fmla="*/ 127 w 289"/>
              <a:gd name="T25" fmla="*/ 0 h 103"/>
              <a:gd name="T26" fmla="*/ 139 w 289"/>
              <a:gd name="T27" fmla="*/ 2 h 103"/>
              <a:gd name="T28" fmla="*/ 152 w 289"/>
              <a:gd name="T29" fmla="*/ 2 h 103"/>
              <a:gd name="T30" fmla="*/ 163 w 289"/>
              <a:gd name="T31" fmla="*/ 3 h 103"/>
              <a:gd name="T32" fmla="*/ 173 w 289"/>
              <a:gd name="T33" fmla="*/ 6 h 103"/>
              <a:gd name="T34" fmla="*/ 185 w 289"/>
              <a:gd name="T35" fmla="*/ 9 h 103"/>
              <a:gd name="T36" fmla="*/ 196 w 289"/>
              <a:gd name="T37" fmla="*/ 12 h 103"/>
              <a:gd name="T38" fmla="*/ 206 w 289"/>
              <a:gd name="T39" fmla="*/ 14 h 103"/>
              <a:gd name="T40" fmla="*/ 216 w 289"/>
              <a:gd name="T41" fmla="*/ 19 h 103"/>
              <a:gd name="T42" fmla="*/ 226 w 289"/>
              <a:gd name="T43" fmla="*/ 23 h 103"/>
              <a:gd name="T44" fmla="*/ 235 w 289"/>
              <a:gd name="T45" fmla="*/ 27 h 103"/>
              <a:gd name="T46" fmla="*/ 243 w 289"/>
              <a:gd name="T47" fmla="*/ 31 h 103"/>
              <a:gd name="T48" fmla="*/ 250 w 289"/>
              <a:gd name="T49" fmla="*/ 37 h 103"/>
              <a:gd name="T50" fmla="*/ 257 w 289"/>
              <a:gd name="T51" fmla="*/ 43 h 103"/>
              <a:gd name="T52" fmla="*/ 264 w 289"/>
              <a:gd name="T53" fmla="*/ 49 h 103"/>
              <a:gd name="T54" fmla="*/ 270 w 289"/>
              <a:gd name="T55" fmla="*/ 54 h 103"/>
              <a:gd name="T56" fmla="*/ 276 w 289"/>
              <a:gd name="T57" fmla="*/ 61 h 103"/>
              <a:gd name="T58" fmla="*/ 280 w 289"/>
              <a:gd name="T59" fmla="*/ 69 h 103"/>
              <a:gd name="T60" fmla="*/ 283 w 289"/>
              <a:gd name="T61" fmla="*/ 74 h 103"/>
              <a:gd name="T62" fmla="*/ 286 w 289"/>
              <a:gd name="T63" fmla="*/ 81 h 103"/>
              <a:gd name="T64" fmla="*/ 287 w 289"/>
              <a:gd name="T65" fmla="*/ 89 h 103"/>
              <a:gd name="T66" fmla="*/ 289 w 289"/>
              <a:gd name="T67" fmla="*/ 96 h 103"/>
              <a:gd name="T68" fmla="*/ 289 w 289"/>
              <a:gd name="T69" fmla="*/ 103 h 10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</a:cxnLst>
            <a:rect l="0" t="0" r="r" b="b"/>
            <a:pathLst>
              <a:path w="289" h="103">
                <a:moveTo>
                  <a:pt x="0" y="27"/>
                </a:moveTo>
                <a:lnTo>
                  <a:pt x="8" y="24"/>
                </a:lnTo>
                <a:lnTo>
                  <a:pt x="16" y="20"/>
                </a:lnTo>
                <a:lnTo>
                  <a:pt x="26" y="16"/>
                </a:lnTo>
                <a:lnTo>
                  <a:pt x="38" y="12"/>
                </a:lnTo>
                <a:lnTo>
                  <a:pt x="48" y="9"/>
                </a:lnTo>
                <a:lnTo>
                  <a:pt x="59" y="6"/>
                </a:lnTo>
                <a:lnTo>
                  <a:pt x="69" y="4"/>
                </a:lnTo>
                <a:lnTo>
                  <a:pt x="80" y="3"/>
                </a:lnTo>
                <a:lnTo>
                  <a:pt x="93" y="2"/>
                </a:lnTo>
                <a:lnTo>
                  <a:pt x="105" y="0"/>
                </a:lnTo>
                <a:lnTo>
                  <a:pt x="116" y="0"/>
                </a:lnTo>
                <a:lnTo>
                  <a:pt x="127" y="0"/>
                </a:lnTo>
                <a:lnTo>
                  <a:pt x="139" y="2"/>
                </a:lnTo>
                <a:lnTo>
                  <a:pt x="152" y="2"/>
                </a:lnTo>
                <a:lnTo>
                  <a:pt x="163" y="3"/>
                </a:lnTo>
                <a:lnTo>
                  <a:pt x="173" y="6"/>
                </a:lnTo>
                <a:lnTo>
                  <a:pt x="185" y="9"/>
                </a:lnTo>
                <a:lnTo>
                  <a:pt x="196" y="12"/>
                </a:lnTo>
                <a:lnTo>
                  <a:pt x="206" y="14"/>
                </a:lnTo>
                <a:lnTo>
                  <a:pt x="216" y="19"/>
                </a:lnTo>
                <a:lnTo>
                  <a:pt x="226" y="23"/>
                </a:lnTo>
                <a:lnTo>
                  <a:pt x="235" y="27"/>
                </a:lnTo>
                <a:lnTo>
                  <a:pt x="243" y="31"/>
                </a:lnTo>
                <a:lnTo>
                  <a:pt x="250" y="37"/>
                </a:lnTo>
                <a:lnTo>
                  <a:pt x="257" y="43"/>
                </a:lnTo>
                <a:lnTo>
                  <a:pt x="264" y="49"/>
                </a:lnTo>
                <a:lnTo>
                  <a:pt x="270" y="54"/>
                </a:lnTo>
                <a:lnTo>
                  <a:pt x="276" y="61"/>
                </a:lnTo>
                <a:lnTo>
                  <a:pt x="280" y="69"/>
                </a:lnTo>
                <a:lnTo>
                  <a:pt x="283" y="74"/>
                </a:lnTo>
                <a:lnTo>
                  <a:pt x="286" y="81"/>
                </a:lnTo>
                <a:lnTo>
                  <a:pt x="287" y="89"/>
                </a:lnTo>
                <a:lnTo>
                  <a:pt x="289" y="96"/>
                </a:lnTo>
                <a:lnTo>
                  <a:pt x="289" y="10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67" name="Line 3143">
            <a:extLst>
              <a:ext uri="{FF2B5EF4-FFF2-40B4-BE49-F238E27FC236}">
                <a16:creationId xmlns:a16="http://schemas.microsoft.com/office/drawing/2014/main" id="{00000000-0008-0000-0000-000047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43" y="9291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68" name="Freeform 3144">
            <a:extLst>
              <a:ext uri="{FF2B5EF4-FFF2-40B4-BE49-F238E27FC236}">
                <a16:creationId xmlns:a16="http://schemas.microsoft.com/office/drawing/2014/main" id="{00000000-0008-0000-0000-000048100000}"/>
              </a:ext>
            </a:extLst>
          </xdr:cNvPr>
          <xdr:cNvSpPr>
            <a:spLocks/>
          </xdr:cNvSpPr>
        </xdr:nvSpPr>
        <xdr:spPr bwMode="auto">
          <a:xfrm>
            <a:off x="8882" y="9263"/>
            <a:ext cx="16" cy="4"/>
          </a:xfrm>
          <a:custGeom>
            <a:avLst/>
            <a:gdLst>
              <a:gd name="T0" fmla="*/ 0 w 50"/>
              <a:gd name="T1" fmla="*/ 11 h 11"/>
              <a:gd name="T2" fmla="*/ 7 w 50"/>
              <a:gd name="T3" fmla="*/ 7 h 11"/>
              <a:gd name="T4" fmla="*/ 15 w 50"/>
              <a:gd name="T5" fmla="*/ 4 h 11"/>
              <a:gd name="T6" fmla="*/ 24 w 50"/>
              <a:gd name="T7" fmla="*/ 1 h 11"/>
              <a:gd name="T8" fmla="*/ 33 w 50"/>
              <a:gd name="T9" fmla="*/ 0 h 11"/>
              <a:gd name="T10" fmla="*/ 41 w 50"/>
              <a:gd name="T11" fmla="*/ 0 h 11"/>
              <a:gd name="T12" fmla="*/ 50 w 50"/>
              <a:gd name="T13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11">
                <a:moveTo>
                  <a:pt x="0" y="11"/>
                </a:moveTo>
                <a:lnTo>
                  <a:pt x="7" y="7"/>
                </a:lnTo>
                <a:lnTo>
                  <a:pt x="15" y="4"/>
                </a:lnTo>
                <a:lnTo>
                  <a:pt x="24" y="1"/>
                </a:lnTo>
                <a:lnTo>
                  <a:pt x="33" y="0"/>
                </a:lnTo>
                <a:lnTo>
                  <a:pt x="41" y="0"/>
                </a:lnTo>
                <a:lnTo>
                  <a:pt x="5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69" name="Freeform 3145">
            <a:extLst>
              <a:ext uri="{FF2B5EF4-FFF2-40B4-BE49-F238E27FC236}">
                <a16:creationId xmlns:a16="http://schemas.microsoft.com/office/drawing/2014/main" id="{00000000-0008-0000-0000-000049100000}"/>
              </a:ext>
            </a:extLst>
          </xdr:cNvPr>
          <xdr:cNvSpPr>
            <a:spLocks/>
          </xdr:cNvSpPr>
        </xdr:nvSpPr>
        <xdr:spPr bwMode="auto">
          <a:xfrm>
            <a:off x="8705" y="9302"/>
            <a:ext cx="1" cy="1"/>
          </a:xfrm>
          <a:custGeom>
            <a:avLst/>
            <a:gdLst>
              <a:gd name="T0" fmla="*/ 4 w 4"/>
              <a:gd name="T1" fmla="*/ 0 h 1"/>
              <a:gd name="T2" fmla="*/ 3 w 4"/>
              <a:gd name="T3" fmla="*/ 0 h 1"/>
              <a:gd name="T4" fmla="*/ 1 w 4"/>
              <a:gd name="T5" fmla="*/ 1 h 1"/>
              <a:gd name="T6" fmla="*/ 0 w 4"/>
              <a:gd name="T7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1">
                <a:moveTo>
                  <a:pt x="4" y="0"/>
                </a:moveTo>
                <a:lnTo>
                  <a:pt x="3" y="0"/>
                </a:lnTo>
                <a:lnTo>
                  <a:pt x="1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0" name="Line 3146">
            <a:extLst>
              <a:ext uri="{FF2B5EF4-FFF2-40B4-BE49-F238E27FC236}">
                <a16:creationId xmlns:a16="http://schemas.microsoft.com/office/drawing/2014/main" id="{00000000-0008-0000-0000-00004A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2" y="9392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71" name="Freeform 3147">
            <a:extLst>
              <a:ext uri="{FF2B5EF4-FFF2-40B4-BE49-F238E27FC236}">
                <a16:creationId xmlns:a16="http://schemas.microsoft.com/office/drawing/2014/main" id="{00000000-0008-0000-0000-00004B100000}"/>
              </a:ext>
            </a:extLst>
          </xdr:cNvPr>
          <xdr:cNvSpPr>
            <a:spLocks/>
          </xdr:cNvSpPr>
        </xdr:nvSpPr>
        <xdr:spPr bwMode="auto">
          <a:xfrm>
            <a:off x="8612" y="9358"/>
            <a:ext cx="19" cy="7"/>
          </a:xfrm>
          <a:custGeom>
            <a:avLst/>
            <a:gdLst>
              <a:gd name="T0" fmla="*/ 56 w 56"/>
              <a:gd name="T1" fmla="*/ 0 h 20"/>
              <a:gd name="T2" fmla="*/ 38 w 56"/>
              <a:gd name="T3" fmla="*/ 8 h 20"/>
              <a:gd name="T4" fmla="*/ 18 w 56"/>
              <a:gd name="T5" fmla="*/ 14 h 20"/>
              <a:gd name="T6" fmla="*/ 0 w 56"/>
              <a:gd name="T7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6" h="20">
                <a:moveTo>
                  <a:pt x="56" y="0"/>
                </a:moveTo>
                <a:lnTo>
                  <a:pt x="38" y="8"/>
                </a:lnTo>
                <a:lnTo>
                  <a:pt x="18" y="14"/>
                </a:lnTo>
                <a:lnTo>
                  <a:pt x="0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2" name="Freeform 3148">
            <a:extLst>
              <a:ext uri="{FF2B5EF4-FFF2-40B4-BE49-F238E27FC236}">
                <a16:creationId xmlns:a16="http://schemas.microsoft.com/office/drawing/2014/main" id="{00000000-0008-0000-0000-00004C100000}"/>
              </a:ext>
            </a:extLst>
          </xdr:cNvPr>
          <xdr:cNvSpPr>
            <a:spLocks/>
          </xdr:cNvSpPr>
        </xdr:nvSpPr>
        <xdr:spPr bwMode="auto">
          <a:xfrm>
            <a:off x="8657" y="9360"/>
            <a:ext cx="1" cy="1"/>
          </a:xfrm>
          <a:custGeom>
            <a:avLst/>
            <a:gdLst>
              <a:gd name="T0" fmla="*/ 5 w 5"/>
              <a:gd name="T1" fmla="*/ 1 h 1"/>
              <a:gd name="T2" fmla="*/ 4 w 5"/>
              <a:gd name="T3" fmla="*/ 1 h 1"/>
              <a:gd name="T4" fmla="*/ 2 w 5"/>
              <a:gd name="T5" fmla="*/ 1 h 1"/>
              <a:gd name="T6" fmla="*/ 1 w 5"/>
              <a:gd name="T7" fmla="*/ 1 h 1"/>
              <a:gd name="T8" fmla="*/ 0 w 5"/>
              <a:gd name="T9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" h="1">
                <a:moveTo>
                  <a:pt x="5" y="1"/>
                </a:moveTo>
                <a:lnTo>
                  <a:pt x="4" y="1"/>
                </a:lnTo>
                <a:lnTo>
                  <a:pt x="2" y="1"/>
                </a:lnTo>
                <a:lnTo>
                  <a:pt x="1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3" name="Freeform 3149">
            <a:extLst>
              <a:ext uri="{FF2B5EF4-FFF2-40B4-BE49-F238E27FC236}">
                <a16:creationId xmlns:a16="http://schemas.microsoft.com/office/drawing/2014/main" id="{00000000-0008-0000-0000-00004D100000}"/>
              </a:ext>
            </a:extLst>
          </xdr:cNvPr>
          <xdr:cNvSpPr>
            <a:spLocks/>
          </xdr:cNvSpPr>
        </xdr:nvSpPr>
        <xdr:spPr bwMode="auto">
          <a:xfrm>
            <a:off x="8653" y="9391"/>
            <a:ext cx="6" cy="1"/>
          </a:xfrm>
          <a:custGeom>
            <a:avLst/>
            <a:gdLst>
              <a:gd name="T0" fmla="*/ 0 w 20"/>
              <a:gd name="T1" fmla="*/ 1 h 3"/>
              <a:gd name="T2" fmla="*/ 3 w 20"/>
              <a:gd name="T3" fmla="*/ 0 h 3"/>
              <a:gd name="T4" fmla="*/ 6 w 20"/>
              <a:gd name="T5" fmla="*/ 0 h 3"/>
              <a:gd name="T6" fmla="*/ 9 w 20"/>
              <a:gd name="T7" fmla="*/ 0 h 3"/>
              <a:gd name="T8" fmla="*/ 13 w 20"/>
              <a:gd name="T9" fmla="*/ 0 h 3"/>
              <a:gd name="T10" fmla="*/ 17 w 20"/>
              <a:gd name="T11" fmla="*/ 1 h 3"/>
              <a:gd name="T12" fmla="*/ 20 w 20"/>
              <a:gd name="T13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0" h="3">
                <a:moveTo>
                  <a:pt x="0" y="1"/>
                </a:moveTo>
                <a:lnTo>
                  <a:pt x="3" y="0"/>
                </a:lnTo>
                <a:lnTo>
                  <a:pt x="6" y="0"/>
                </a:lnTo>
                <a:lnTo>
                  <a:pt x="9" y="0"/>
                </a:lnTo>
                <a:lnTo>
                  <a:pt x="13" y="0"/>
                </a:lnTo>
                <a:lnTo>
                  <a:pt x="17" y="1"/>
                </a:lnTo>
                <a:lnTo>
                  <a:pt x="2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4" name="Freeform 3150">
            <a:extLst>
              <a:ext uri="{FF2B5EF4-FFF2-40B4-BE49-F238E27FC236}">
                <a16:creationId xmlns:a16="http://schemas.microsoft.com/office/drawing/2014/main" id="{00000000-0008-0000-0000-00004E100000}"/>
              </a:ext>
            </a:extLst>
          </xdr:cNvPr>
          <xdr:cNvSpPr>
            <a:spLocks/>
          </xdr:cNvSpPr>
        </xdr:nvSpPr>
        <xdr:spPr bwMode="auto">
          <a:xfrm>
            <a:off x="8653" y="9359"/>
            <a:ext cx="3" cy="1"/>
          </a:xfrm>
          <a:custGeom>
            <a:avLst/>
            <a:gdLst>
              <a:gd name="T0" fmla="*/ 0 w 7"/>
              <a:gd name="T1" fmla="*/ 1 h 1"/>
              <a:gd name="T2" fmla="*/ 1 w 7"/>
              <a:gd name="T3" fmla="*/ 0 h 1"/>
              <a:gd name="T4" fmla="*/ 2 w 7"/>
              <a:gd name="T5" fmla="*/ 0 h 1"/>
              <a:gd name="T6" fmla="*/ 4 w 7"/>
              <a:gd name="T7" fmla="*/ 0 h 1"/>
              <a:gd name="T8" fmla="*/ 5 w 7"/>
              <a:gd name="T9" fmla="*/ 1 h 1"/>
              <a:gd name="T10" fmla="*/ 7 w 7"/>
              <a:gd name="T11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1">
                <a:moveTo>
                  <a:pt x="0" y="1"/>
                </a:moveTo>
                <a:lnTo>
                  <a:pt x="1" y="0"/>
                </a:lnTo>
                <a:lnTo>
                  <a:pt x="2" y="0"/>
                </a:lnTo>
                <a:lnTo>
                  <a:pt x="4" y="0"/>
                </a:lnTo>
                <a:lnTo>
                  <a:pt x="5" y="1"/>
                </a:lnTo>
                <a:lnTo>
                  <a:pt x="7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5" name="Freeform 3151">
            <a:extLst>
              <a:ext uri="{FF2B5EF4-FFF2-40B4-BE49-F238E27FC236}">
                <a16:creationId xmlns:a16="http://schemas.microsoft.com/office/drawing/2014/main" id="{00000000-0008-0000-0000-00004F100000}"/>
              </a:ext>
            </a:extLst>
          </xdr:cNvPr>
          <xdr:cNvSpPr>
            <a:spLocks/>
          </xdr:cNvSpPr>
        </xdr:nvSpPr>
        <xdr:spPr bwMode="auto">
          <a:xfrm>
            <a:off x="8788" y="9282"/>
            <a:ext cx="2" cy="1"/>
          </a:xfrm>
          <a:custGeom>
            <a:avLst/>
            <a:gdLst>
              <a:gd name="T0" fmla="*/ 0 w 7"/>
              <a:gd name="T1" fmla="*/ 0 h 2"/>
              <a:gd name="T2" fmla="*/ 1 w 7"/>
              <a:gd name="T3" fmla="*/ 0 h 2"/>
              <a:gd name="T4" fmla="*/ 2 w 7"/>
              <a:gd name="T5" fmla="*/ 0 h 2"/>
              <a:gd name="T6" fmla="*/ 4 w 7"/>
              <a:gd name="T7" fmla="*/ 0 h 2"/>
              <a:gd name="T8" fmla="*/ 5 w 7"/>
              <a:gd name="T9" fmla="*/ 0 h 2"/>
              <a:gd name="T10" fmla="*/ 7 w 7"/>
              <a:gd name="T11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2">
                <a:moveTo>
                  <a:pt x="0" y="0"/>
                </a:moveTo>
                <a:lnTo>
                  <a:pt x="1" y="0"/>
                </a:lnTo>
                <a:lnTo>
                  <a:pt x="2" y="0"/>
                </a:lnTo>
                <a:lnTo>
                  <a:pt x="4" y="0"/>
                </a:lnTo>
                <a:lnTo>
                  <a:pt x="5" y="0"/>
                </a:lnTo>
                <a:lnTo>
                  <a:pt x="7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6" name="Freeform 3152">
            <a:extLst>
              <a:ext uri="{FF2B5EF4-FFF2-40B4-BE49-F238E27FC236}">
                <a16:creationId xmlns:a16="http://schemas.microsoft.com/office/drawing/2014/main" id="{00000000-0008-0000-0000-000050100000}"/>
              </a:ext>
            </a:extLst>
          </xdr:cNvPr>
          <xdr:cNvSpPr>
            <a:spLocks/>
          </xdr:cNvSpPr>
        </xdr:nvSpPr>
        <xdr:spPr bwMode="auto">
          <a:xfrm>
            <a:off x="8791" y="9283"/>
            <a:ext cx="2" cy="1"/>
          </a:xfrm>
          <a:custGeom>
            <a:avLst/>
            <a:gdLst>
              <a:gd name="T0" fmla="*/ 5 w 5"/>
              <a:gd name="T1" fmla="*/ 0 h 2"/>
              <a:gd name="T2" fmla="*/ 4 w 5"/>
              <a:gd name="T3" fmla="*/ 2 h 2"/>
              <a:gd name="T4" fmla="*/ 2 w 5"/>
              <a:gd name="T5" fmla="*/ 2 h 2"/>
              <a:gd name="T6" fmla="*/ 1 w 5"/>
              <a:gd name="T7" fmla="*/ 2 h 2"/>
              <a:gd name="T8" fmla="*/ 0 w 5"/>
              <a:gd name="T9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" h="2">
                <a:moveTo>
                  <a:pt x="5" y="0"/>
                </a:moveTo>
                <a:lnTo>
                  <a:pt x="4" y="2"/>
                </a:lnTo>
                <a:lnTo>
                  <a:pt x="2" y="2"/>
                </a:lnTo>
                <a:lnTo>
                  <a:pt x="1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7" name="Freeform 3153">
            <a:extLst>
              <a:ext uri="{FF2B5EF4-FFF2-40B4-BE49-F238E27FC236}">
                <a16:creationId xmlns:a16="http://schemas.microsoft.com/office/drawing/2014/main" id="{00000000-0008-0000-0000-000051100000}"/>
              </a:ext>
            </a:extLst>
          </xdr:cNvPr>
          <xdr:cNvSpPr>
            <a:spLocks/>
          </xdr:cNvSpPr>
        </xdr:nvSpPr>
        <xdr:spPr bwMode="auto">
          <a:xfrm>
            <a:off x="8721" y="9321"/>
            <a:ext cx="2" cy="1"/>
          </a:xfrm>
          <a:custGeom>
            <a:avLst/>
            <a:gdLst>
              <a:gd name="T0" fmla="*/ 0 w 6"/>
              <a:gd name="T1" fmla="*/ 2 w 6"/>
              <a:gd name="T2" fmla="*/ 3 w 6"/>
              <a:gd name="T3" fmla="*/ 5 w 6"/>
              <a:gd name="T4" fmla="*/ 6 w 6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6">
                <a:moveTo>
                  <a:pt x="0" y="0"/>
                </a:moveTo>
                <a:lnTo>
                  <a:pt x="2" y="0"/>
                </a:lnTo>
                <a:lnTo>
                  <a:pt x="3" y="0"/>
                </a:lnTo>
                <a:lnTo>
                  <a:pt x="5" y="0"/>
                </a:lnTo>
                <a:lnTo>
                  <a:pt x="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8" name="Freeform 3154">
            <a:extLst>
              <a:ext uri="{FF2B5EF4-FFF2-40B4-BE49-F238E27FC236}">
                <a16:creationId xmlns:a16="http://schemas.microsoft.com/office/drawing/2014/main" id="{00000000-0008-0000-0000-000052100000}"/>
              </a:ext>
            </a:extLst>
          </xdr:cNvPr>
          <xdr:cNvSpPr>
            <a:spLocks/>
          </xdr:cNvSpPr>
        </xdr:nvSpPr>
        <xdr:spPr bwMode="auto">
          <a:xfrm>
            <a:off x="8724" y="9322"/>
            <a:ext cx="2" cy="1"/>
          </a:xfrm>
          <a:custGeom>
            <a:avLst/>
            <a:gdLst>
              <a:gd name="T0" fmla="*/ 6 w 6"/>
              <a:gd name="T1" fmla="*/ 4 w 6"/>
              <a:gd name="T2" fmla="*/ 3 w 6"/>
              <a:gd name="T3" fmla="*/ 1 w 6"/>
              <a:gd name="T4" fmla="*/ 0 w 6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  <a:cxn ang="0">
                <a:pos x="T4" y="0"/>
              </a:cxn>
            </a:cxnLst>
            <a:rect l="0" t="0" r="r" b="b"/>
            <a:pathLst>
              <a:path w="6">
                <a:moveTo>
                  <a:pt x="6" y="0"/>
                </a:moveTo>
                <a:lnTo>
                  <a:pt x="4" y="0"/>
                </a:lnTo>
                <a:lnTo>
                  <a:pt x="3" y="0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79" name="Freeform 3155">
            <a:extLst>
              <a:ext uri="{FF2B5EF4-FFF2-40B4-BE49-F238E27FC236}">
                <a16:creationId xmlns:a16="http://schemas.microsoft.com/office/drawing/2014/main" id="{00000000-0008-0000-0000-000053100000}"/>
              </a:ext>
            </a:extLst>
          </xdr:cNvPr>
          <xdr:cNvSpPr>
            <a:spLocks/>
          </xdr:cNvSpPr>
        </xdr:nvSpPr>
        <xdr:spPr bwMode="auto">
          <a:xfrm>
            <a:off x="7141" y="8405"/>
            <a:ext cx="1" cy="4"/>
          </a:xfrm>
          <a:custGeom>
            <a:avLst/>
            <a:gdLst>
              <a:gd name="T0" fmla="*/ 0 w 2"/>
              <a:gd name="T1" fmla="*/ 0 h 11"/>
              <a:gd name="T2" fmla="*/ 1 w 2"/>
              <a:gd name="T3" fmla="*/ 5 h 11"/>
              <a:gd name="T4" fmla="*/ 2 w 2"/>
              <a:gd name="T5" fmla="*/ 11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11">
                <a:moveTo>
                  <a:pt x="0" y="0"/>
                </a:moveTo>
                <a:lnTo>
                  <a:pt x="1" y="5"/>
                </a:lnTo>
                <a:lnTo>
                  <a:pt x="2" y="1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80" name="Freeform 3156">
            <a:extLst>
              <a:ext uri="{FF2B5EF4-FFF2-40B4-BE49-F238E27FC236}">
                <a16:creationId xmlns:a16="http://schemas.microsoft.com/office/drawing/2014/main" id="{00000000-0008-0000-0000-000054100000}"/>
              </a:ext>
            </a:extLst>
          </xdr:cNvPr>
          <xdr:cNvSpPr>
            <a:spLocks/>
          </xdr:cNvSpPr>
        </xdr:nvSpPr>
        <xdr:spPr bwMode="auto">
          <a:xfrm>
            <a:off x="7094" y="10970"/>
            <a:ext cx="4" cy="5"/>
          </a:xfrm>
          <a:custGeom>
            <a:avLst/>
            <a:gdLst>
              <a:gd name="T0" fmla="*/ 0 w 13"/>
              <a:gd name="T1" fmla="*/ 13 h 13"/>
              <a:gd name="T2" fmla="*/ 3 w 13"/>
              <a:gd name="T3" fmla="*/ 10 h 13"/>
              <a:gd name="T4" fmla="*/ 6 w 13"/>
              <a:gd name="T5" fmla="*/ 6 h 13"/>
              <a:gd name="T6" fmla="*/ 9 w 13"/>
              <a:gd name="T7" fmla="*/ 3 h 13"/>
              <a:gd name="T8" fmla="*/ 13 w 13"/>
              <a:gd name="T9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" h="13">
                <a:moveTo>
                  <a:pt x="0" y="13"/>
                </a:moveTo>
                <a:lnTo>
                  <a:pt x="3" y="10"/>
                </a:lnTo>
                <a:lnTo>
                  <a:pt x="6" y="6"/>
                </a:lnTo>
                <a:lnTo>
                  <a:pt x="9" y="3"/>
                </a:lnTo>
                <a:lnTo>
                  <a:pt x="1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81" name="Freeform 3157">
            <a:extLst>
              <a:ext uri="{FF2B5EF4-FFF2-40B4-BE49-F238E27FC236}">
                <a16:creationId xmlns:a16="http://schemas.microsoft.com/office/drawing/2014/main" id="{00000000-0008-0000-0000-000055100000}"/>
              </a:ext>
            </a:extLst>
          </xdr:cNvPr>
          <xdr:cNvSpPr>
            <a:spLocks/>
          </xdr:cNvSpPr>
        </xdr:nvSpPr>
        <xdr:spPr bwMode="auto">
          <a:xfrm>
            <a:off x="6861" y="10796"/>
            <a:ext cx="2" cy="2"/>
          </a:xfrm>
          <a:custGeom>
            <a:avLst/>
            <a:gdLst>
              <a:gd name="T0" fmla="*/ 0 w 8"/>
              <a:gd name="T1" fmla="*/ 8 h 8"/>
              <a:gd name="T2" fmla="*/ 5 w 8"/>
              <a:gd name="T3" fmla="*/ 2 h 8"/>
              <a:gd name="T4" fmla="*/ 8 w 8"/>
              <a:gd name="T5" fmla="*/ 0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8" h="8">
                <a:moveTo>
                  <a:pt x="0" y="8"/>
                </a:moveTo>
                <a:lnTo>
                  <a:pt x="5" y="2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82" name="Line 3158">
            <a:extLst>
              <a:ext uri="{FF2B5EF4-FFF2-40B4-BE49-F238E27FC236}">
                <a16:creationId xmlns:a16="http://schemas.microsoft.com/office/drawing/2014/main" id="{00000000-0008-0000-0000-000056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38" y="935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3" name="Freeform 3159">
            <a:extLst>
              <a:ext uri="{FF2B5EF4-FFF2-40B4-BE49-F238E27FC236}">
                <a16:creationId xmlns:a16="http://schemas.microsoft.com/office/drawing/2014/main" id="{00000000-0008-0000-0000-000057100000}"/>
              </a:ext>
            </a:extLst>
          </xdr:cNvPr>
          <xdr:cNvSpPr>
            <a:spLocks/>
          </xdr:cNvSpPr>
        </xdr:nvSpPr>
        <xdr:spPr bwMode="auto">
          <a:xfrm>
            <a:off x="8633" y="9352"/>
            <a:ext cx="8" cy="5"/>
          </a:xfrm>
          <a:custGeom>
            <a:avLst/>
            <a:gdLst>
              <a:gd name="T0" fmla="*/ 22 w 22"/>
              <a:gd name="T1" fmla="*/ 0 h 16"/>
              <a:gd name="T2" fmla="*/ 8 w 22"/>
              <a:gd name="T3" fmla="*/ 10 h 16"/>
              <a:gd name="T4" fmla="*/ 0 w 22"/>
              <a:gd name="T5" fmla="*/ 16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2" h="16">
                <a:moveTo>
                  <a:pt x="22" y="0"/>
                </a:moveTo>
                <a:lnTo>
                  <a:pt x="8" y="10"/>
                </a:lnTo>
                <a:lnTo>
                  <a:pt x="0" y="1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84" name="Freeform 3160">
            <a:extLst>
              <a:ext uri="{FF2B5EF4-FFF2-40B4-BE49-F238E27FC236}">
                <a16:creationId xmlns:a16="http://schemas.microsoft.com/office/drawing/2014/main" id="{00000000-0008-0000-0000-000058100000}"/>
              </a:ext>
            </a:extLst>
          </xdr:cNvPr>
          <xdr:cNvSpPr>
            <a:spLocks/>
          </xdr:cNvSpPr>
        </xdr:nvSpPr>
        <xdr:spPr bwMode="auto">
          <a:xfrm>
            <a:off x="8898" y="9270"/>
            <a:ext cx="3" cy="3"/>
          </a:xfrm>
          <a:custGeom>
            <a:avLst/>
            <a:gdLst>
              <a:gd name="T0" fmla="*/ 0 w 7"/>
              <a:gd name="T1" fmla="*/ 8 h 8"/>
              <a:gd name="T2" fmla="*/ 3 w 7"/>
              <a:gd name="T3" fmla="*/ 5 h 8"/>
              <a:gd name="T4" fmla="*/ 5 w 7"/>
              <a:gd name="T5" fmla="*/ 3 h 8"/>
              <a:gd name="T6" fmla="*/ 7 w 7"/>
              <a:gd name="T7" fmla="*/ 0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8">
                <a:moveTo>
                  <a:pt x="0" y="8"/>
                </a:moveTo>
                <a:lnTo>
                  <a:pt x="3" y="5"/>
                </a:lnTo>
                <a:lnTo>
                  <a:pt x="5" y="3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85" name="Line 3161">
            <a:extLst>
              <a:ext uri="{FF2B5EF4-FFF2-40B4-BE49-F238E27FC236}">
                <a16:creationId xmlns:a16="http://schemas.microsoft.com/office/drawing/2014/main" id="{00000000-0008-0000-0000-000059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11" y="9391"/>
            <a:ext cx="42" cy="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6" name="Line 3162">
            <a:extLst>
              <a:ext uri="{FF2B5EF4-FFF2-40B4-BE49-F238E27FC236}">
                <a16:creationId xmlns:a16="http://schemas.microsoft.com/office/drawing/2014/main" id="{00000000-0008-0000-0000-00005A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4" y="9267"/>
            <a:ext cx="218" cy="1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7" name="Line 3163">
            <a:extLst>
              <a:ext uri="{FF2B5EF4-FFF2-40B4-BE49-F238E27FC236}">
                <a16:creationId xmlns:a16="http://schemas.microsoft.com/office/drawing/2014/main" id="{00000000-0008-0000-0000-00005B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67" y="9273"/>
            <a:ext cx="231" cy="1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8" name="Line 3164">
            <a:extLst>
              <a:ext uri="{FF2B5EF4-FFF2-40B4-BE49-F238E27FC236}">
                <a16:creationId xmlns:a16="http://schemas.microsoft.com/office/drawing/2014/main" id="{00000000-0008-0000-0000-00005C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9424"/>
            <a:ext cx="15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89" name="Line 3165">
            <a:extLst>
              <a:ext uri="{FF2B5EF4-FFF2-40B4-BE49-F238E27FC236}">
                <a16:creationId xmlns:a16="http://schemas.microsoft.com/office/drawing/2014/main" id="{00000000-0008-0000-0000-00005D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9486"/>
            <a:ext cx="15" cy="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0" name="Line 3166">
            <a:extLst>
              <a:ext uri="{FF2B5EF4-FFF2-40B4-BE49-F238E27FC236}">
                <a16:creationId xmlns:a16="http://schemas.microsoft.com/office/drawing/2014/main" id="{00000000-0008-0000-0000-00005E100000}"/>
              </a:ext>
            </a:extLst>
          </xdr:cNvPr>
          <xdr:cNvSpPr>
            <a:spLocks noChangeShapeType="1"/>
          </xdr:cNvSpPr>
        </xdr:nvSpPr>
        <xdr:spPr bwMode="auto">
          <a:xfrm>
            <a:off x="7144" y="84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1" name="Line 3167">
            <a:extLst>
              <a:ext uri="{FF2B5EF4-FFF2-40B4-BE49-F238E27FC236}">
                <a16:creationId xmlns:a16="http://schemas.microsoft.com/office/drawing/2014/main" id="{00000000-0008-0000-0000-00005F100000}"/>
              </a:ext>
            </a:extLst>
          </xdr:cNvPr>
          <xdr:cNvSpPr>
            <a:spLocks noChangeShapeType="1"/>
          </xdr:cNvSpPr>
        </xdr:nvSpPr>
        <xdr:spPr bwMode="auto">
          <a:xfrm>
            <a:off x="7130" y="848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2" name="Line 3168">
            <a:extLst>
              <a:ext uri="{FF2B5EF4-FFF2-40B4-BE49-F238E27FC236}">
                <a16:creationId xmlns:a16="http://schemas.microsoft.com/office/drawing/2014/main" id="{00000000-0008-0000-0000-000060100000}"/>
              </a:ext>
            </a:extLst>
          </xdr:cNvPr>
          <xdr:cNvSpPr>
            <a:spLocks noChangeShapeType="1"/>
          </xdr:cNvSpPr>
        </xdr:nvSpPr>
        <xdr:spPr bwMode="auto">
          <a:xfrm>
            <a:off x="7244" y="841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3" name="Line 3169">
            <a:extLst>
              <a:ext uri="{FF2B5EF4-FFF2-40B4-BE49-F238E27FC236}">
                <a16:creationId xmlns:a16="http://schemas.microsoft.com/office/drawing/2014/main" id="{00000000-0008-0000-0000-000061100000}"/>
              </a:ext>
            </a:extLst>
          </xdr:cNvPr>
          <xdr:cNvSpPr>
            <a:spLocks noChangeShapeType="1"/>
          </xdr:cNvSpPr>
        </xdr:nvSpPr>
        <xdr:spPr bwMode="auto">
          <a:xfrm>
            <a:off x="7153" y="8417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4" name="Freeform 3170">
            <a:extLst>
              <a:ext uri="{FF2B5EF4-FFF2-40B4-BE49-F238E27FC236}">
                <a16:creationId xmlns:a16="http://schemas.microsoft.com/office/drawing/2014/main" id="{00000000-0008-0000-0000-000062100000}"/>
              </a:ext>
            </a:extLst>
          </xdr:cNvPr>
          <xdr:cNvSpPr>
            <a:spLocks/>
          </xdr:cNvSpPr>
        </xdr:nvSpPr>
        <xdr:spPr bwMode="auto">
          <a:xfrm>
            <a:off x="8643" y="9350"/>
            <a:ext cx="2" cy="2"/>
          </a:xfrm>
          <a:custGeom>
            <a:avLst/>
            <a:gdLst>
              <a:gd name="T0" fmla="*/ 5 w 5"/>
              <a:gd name="T1" fmla="*/ 0 h 6"/>
              <a:gd name="T2" fmla="*/ 2 w 5"/>
              <a:gd name="T3" fmla="*/ 3 h 6"/>
              <a:gd name="T4" fmla="*/ 0 w 5"/>
              <a:gd name="T5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6">
                <a:moveTo>
                  <a:pt x="5" y="0"/>
                </a:moveTo>
                <a:lnTo>
                  <a:pt x="2" y="3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95" name="Freeform 3171">
            <a:extLst>
              <a:ext uri="{FF2B5EF4-FFF2-40B4-BE49-F238E27FC236}">
                <a16:creationId xmlns:a16="http://schemas.microsoft.com/office/drawing/2014/main" id="{00000000-0008-0000-0000-000063100000}"/>
              </a:ext>
            </a:extLst>
          </xdr:cNvPr>
          <xdr:cNvSpPr>
            <a:spLocks/>
          </xdr:cNvSpPr>
        </xdr:nvSpPr>
        <xdr:spPr bwMode="auto">
          <a:xfrm>
            <a:off x="8642" y="9346"/>
            <a:ext cx="2" cy="3"/>
          </a:xfrm>
          <a:custGeom>
            <a:avLst/>
            <a:gdLst>
              <a:gd name="T0" fmla="*/ 0 w 7"/>
              <a:gd name="T1" fmla="*/ 9 h 9"/>
              <a:gd name="T2" fmla="*/ 3 w 7"/>
              <a:gd name="T3" fmla="*/ 5 h 9"/>
              <a:gd name="T4" fmla="*/ 7 w 7"/>
              <a:gd name="T5" fmla="*/ 0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9">
                <a:moveTo>
                  <a:pt x="0" y="9"/>
                </a:moveTo>
                <a:lnTo>
                  <a:pt x="3" y="5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96" name="Freeform 3172">
            <a:extLst>
              <a:ext uri="{FF2B5EF4-FFF2-40B4-BE49-F238E27FC236}">
                <a16:creationId xmlns:a16="http://schemas.microsoft.com/office/drawing/2014/main" id="{00000000-0008-0000-0000-000064100000}"/>
              </a:ext>
            </a:extLst>
          </xdr:cNvPr>
          <xdr:cNvSpPr>
            <a:spLocks/>
          </xdr:cNvSpPr>
        </xdr:nvSpPr>
        <xdr:spPr bwMode="auto">
          <a:xfrm>
            <a:off x="8630" y="9368"/>
            <a:ext cx="9" cy="7"/>
          </a:xfrm>
          <a:custGeom>
            <a:avLst/>
            <a:gdLst>
              <a:gd name="T0" fmla="*/ 0 w 27"/>
              <a:gd name="T1" fmla="*/ 22 h 22"/>
              <a:gd name="T2" fmla="*/ 1 w 27"/>
              <a:gd name="T3" fmla="*/ 19 h 22"/>
              <a:gd name="T4" fmla="*/ 10 w 27"/>
              <a:gd name="T5" fmla="*/ 13 h 22"/>
              <a:gd name="T6" fmla="*/ 18 w 27"/>
              <a:gd name="T7" fmla="*/ 6 h 22"/>
              <a:gd name="T8" fmla="*/ 27 w 27"/>
              <a:gd name="T9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7" h="22">
                <a:moveTo>
                  <a:pt x="0" y="22"/>
                </a:moveTo>
                <a:lnTo>
                  <a:pt x="1" y="19"/>
                </a:lnTo>
                <a:lnTo>
                  <a:pt x="10" y="13"/>
                </a:lnTo>
                <a:lnTo>
                  <a:pt x="18" y="6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197" name="Line 3173">
            <a:extLst>
              <a:ext uri="{FF2B5EF4-FFF2-40B4-BE49-F238E27FC236}">
                <a16:creationId xmlns:a16="http://schemas.microsoft.com/office/drawing/2014/main" id="{00000000-0008-0000-0000-000065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0" y="9349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8" name="Line 3174">
            <a:extLst>
              <a:ext uri="{FF2B5EF4-FFF2-40B4-BE49-F238E27FC236}">
                <a16:creationId xmlns:a16="http://schemas.microsoft.com/office/drawing/2014/main" id="{00000000-0008-0000-0000-000066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39" y="9350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199" name="Freeform 3175">
            <a:extLst>
              <a:ext uri="{FF2B5EF4-FFF2-40B4-BE49-F238E27FC236}">
                <a16:creationId xmlns:a16="http://schemas.microsoft.com/office/drawing/2014/main" id="{00000000-0008-0000-0000-000067100000}"/>
              </a:ext>
            </a:extLst>
          </xdr:cNvPr>
          <xdr:cNvSpPr>
            <a:spLocks/>
          </xdr:cNvSpPr>
        </xdr:nvSpPr>
        <xdr:spPr bwMode="auto">
          <a:xfrm>
            <a:off x="8642" y="9352"/>
            <a:ext cx="1" cy="1"/>
          </a:xfrm>
          <a:custGeom>
            <a:avLst/>
            <a:gdLst>
              <a:gd name="T0" fmla="*/ 3 w 3"/>
              <a:gd name="T1" fmla="*/ 0 h 1"/>
              <a:gd name="T2" fmla="*/ 1 w 3"/>
              <a:gd name="T3" fmla="*/ 1 h 1"/>
              <a:gd name="T4" fmla="*/ 0 w 3"/>
              <a:gd name="T5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">
                <a:moveTo>
                  <a:pt x="3" y="0"/>
                </a:moveTo>
                <a:lnTo>
                  <a:pt x="1" y="1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00" name="Freeform 3176">
            <a:extLst>
              <a:ext uri="{FF2B5EF4-FFF2-40B4-BE49-F238E27FC236}">
                <a16:creationId xmlns:a16="http://schemas.microsoft.com/office/drawing/2014/main" id="{00000000-0008-0000-0000-000068100000}"/>
              </a:ext>
            </a:extLst>
          </xdr:cNvPr>
          <xdr:cNvSpPr>
            <a:spLocks/>
          </xdr:cNvSpPr>
        </xdr:nvSpPr>
        <xdr:spPr bwMode="auto">
          <a:xfrm>
            <a:off x="8748" y="9285"/>
            <a:ext cx="9" cy="6"/>
          </a:xfrm>
          <a:custGeom>
            <a:avLst/>
            <a:gdLst>
              <a:gd name="T0" fmla="*/ 27 w 27"/>
              <a:gd name="T1" fmla="*/ 0 h 18"/>
              <a:gd name="T2" fmla="*/ 14 w 27"/>
              <a:gd name="T3" fmla="*/ 10 h 18"/>
              <a:gd name="T4" fmla="*/ 0 w 27"/>
              <a:gd name="T5" fmla="*/ 18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7" h="18">
                <a:moveTo>
                  <a:pt x="27" y="0"/>
                </a:moveTo>
                <a:lnTo>
                  <a:pt x="14" y="10"/>
                </a:lnTo>
                <a:lnTo>
                  <a:pt x="0" y="1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01" name="Freeform 3177">
            <a:extLst>
              <a:ext uri="{FF2B5EF4-FFF2-40B4-BE49-F238E27FC236}">
                <a16:creationId xmlns:a16="http://schemas.microsoft.com/office/drawing/2014/main" id="{00000000-0008-0000-0000-000069100000}"/>
              </a:ext>
            </a:extLst>
          </xdr:cNvPr>
          <xdr:cNvSpPr>
            <a:spLocks/>
          </xdr:cNvSpPr>
        </xdr:nvSpPr>
        <xdr:spPr bwMode="auto">
          <a:xfrm>
            <a:off x="8663" y="9412"/>
            <a:ext cx="5" cy="12"/>
          </a:xfrm>
          <a:custGeom>
            <a:avLst/>
            <a:gdLst>
              <a:gd name="T0" fmla="*/ 0 w 17"/>
              <a:gd name="T1" fmla="*/ 36 h 36"/>
              <a:gd name="T2" fmla="*/ 4 w 17"/>
              <a:gd name="T3" fmla="*/ 33 h 36"/>
              <a:gd name="T4" fmla="*/ 9 w 17"/>
              <a:gd name="T5" fmla="*/ 27 h 36"/>
              <a:gd name="T6" fmla="*/ 13 w 17"/>
              <a:gd name="T7" fmla="*/ 21 h 36"/>
              <a:gd name="T8" fmla="*/ 14 w 17"/>
              <a:gd name="T9" fmla="*/ 14 h 36"/>
              <a:gd name="T10" fmla="*/ 16 w 17"/>
              <a:gd name="T11" fmla="*/ 6 h 36"/>
              <a:gd name="T12" fmla="*/ 17 w 17"/>
              <a:gd name="T13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7" h="36">
                <a:moveTo>
                  <a:pt x="0" y="36"/>
                </a:moveTo>
                <a:lnTo>
                  <a:pt x="4" y="33"/>
                </a:lnTo>
                <a:lnTo>
                  <a:pt x="9" y="27"/>
                </a:lnTo>
                <a:lnTo>
                  <a:pt x="13" y="21"/>
                </a:lnTo>
                <a:lnTo>
                  <a:pt x="14" y="14"/>
                </a:lnTo>
                <a:lnTo>
                  <a:pt x="16" y="6"/>
                </a:lnTo>
                <a:lnTo>
                  <a:pt x="1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02" name="Freeform 3178">
            <a:extLst>
              <a:ext uri="{FF2B5EF4-FFF2-40B4-BE49-F238E27FC236}">
                <a16:creationId xmlns:a16="http://schemas.microsoft.com/office/drawing/2014/main" id="{00000000-0008-0000-0000-00006A100000}"/>
              </a:ext>
            </a:extLst>
          </xdr:cNvPr>
          <xdr:cNvSpPr>
            <a:spLocks/>
          </xdr:cNvSpPr>
        </xdr:nvSpPr>
        <xdr:spPr bwMode="auto">
          <a:xfrm>
            <a:off x="8663" y="9482"/>
            <a:ext cx="4" cy="4"/>
          </a:xfrm>
          <a:custGeom>
            <a:avLst/>
            <a:gdLst>
              <a:gd name="T0" fmla="*/ 0 w 14"/>
              <a:gd name="T1" fmla="*/ 12 h 12"/>
              <a:gd name="T2" fmla="*/ 6 w 14"/>
              <a:gd name="T3" fmla="*/ 8 h 12"/>
              <a:gd name="T4" fmla="*/ 10 w 14"/>
              <a:gd name="T5" fmla="*/ 4 h 12"/>
              <a:gd name="T6" fmla="*/ 14 w 14"/>
              <a:gd name="T7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4" h="12">
                <a:moveTo>
                  <a:pt x="0" y="12"/>
                </a:moveTo>
                <a:lnTo>
                  <a:pt x="6" y="8"/>
                </a:lnTo>
                <a:lnTo>
                  <a:pt x="10" y="4"/>
                </a:lnTo>
                <a:lnTo>
                  <a:pt x="1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03" name="Line 3179">
            <a:extLst>
              <a:ext uri="{FF2B5EF4-FFF2-40B4-BE49-F238E27FC236}">
                <a16:creationId xmlns:a16="http://schemas.microsoft.com/office/drawing/2014/main" id="{00000000-0008-0000-0000-00006B100000}"/>
              </a:ext>
            </a:extLst>
          </xdr:cNvPr>
          <xdr:cNvSpPr>
            <a:spLocks noChangeShapeType="1"/>
          </xdr:cNvSpPr>
        </xdr:nvSpPr>
        <xdr:spPr bwMode="auto">
          <a:xfrm>
            <a:off x="7109" y="849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4" name="Line 3180">
            <a:extLst>
              <a:ext uri="{FF2B5EF4-FFF2-40B4-BE49-F238E27FC236}">
                <a16:creationId xmlns:a16="http://schemas.microsoft.com/office/drawing/2014/main" id="{00000000-0008-0000-0000-00006C100000}"/>
              </a:ext>
            </a:extLst>
          </xdr:cNvPr>
          <xdr:cNvSpPr>
            <a:spLocks noChangeShapeType="1"/>
          </xdr:cNvSpPr>
        </xdr:nvSpPr>
        <xdr:spPr bwMode="auto">
          <a:xfrm>
            <a:off x="7145" y="8407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5" name="Line 3181">
            <a:extLst>
              <a:ext uri="{FF2B5EF4-FFF2-40B4-BE49-F238E27FC236}">
                <a16:creationId xmlns:a16="http://schemas.microsoft.com/office/drawing/2014/main" id="{00000000-0008-0000-0000-00006D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42" y="845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6" name="Freeform 3182">
            <a:extLst>
              <a:ext uri="{FF2B5EF4-FFF2-40B4-BE49-F238E27FC236}">
                <a16:creationId xmlns:a16="http://schemas.microsoft.com/office/drawing/2014/main" id="{00000000-0008-0000-0000-00006E100000}"/>
              </a:ext>
            </a:extLst>
          </xdr:cNvPr>
          <xdr:cNvSpPr>
            <a:spLocks/>
          </xdr:cNvSpPr>
        </xdr:nvSpPr>
        <xdr:spPr bwMode="auto">
          <a:xfrm>
            <a:off x="7142" y="8459"/>
            <a:ext cx="2" cy="6"/>
          </a:xfrm>
          <a:custGeom>
            <a:avLst/>
            <a:gdLst>
              <a:gd name="T0" fmla="*/ 0 w 5"/>
              <a:gd name="T1" fmla="*/ 0 h 19"/>
              <a:gd name="T2" fmla="*/ 2 w 5"/>
              <a:gd name="T3" fmla="*/ 5 h 19"/>
              <a:gd name="T4" fmla="*/ 5 w 5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19">
                <a:moveTo>
                  <a:pt x="0" y="0"/>
                </a:moveTo>
                <a:lnTo>
                  <a:pt x="2" y="5"/>
                </a:lnTo>
                <a:lnTo>
                  <a:pt x="5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07" name="Freeform 3183">
            <a:extLst>
              <a:ext uri="{FF2B5EF4-FFF2-40B4-BE49-F238E27FC236}">
                <a16:creationId xmlns:a16="http://schemas.microsoft.com/office/drawing/2014/main" id="{00000000-0008-0000-0000-00006F100000}"/>
              </a:ext>
            </a:extLst>
          </xdr:cNvPr>
          <xdr:cNvSpPr>
            <a:spLocks/>
          </xdr:cNvSpPr>
        </xdr:nvSpPr>
        <xdr:spPr bwMode="auto">
          <a:xfrm>
            <a:off x="7256" y="8393"/>
            <a:ext cx="2" cy="6"/>
          </a:xfrm>
          <a:custGeom>
            <a:avLst/>
            <a:gdLst>
              <a:gd name="T0" fmla="*/ 0 w 6"/>
              <a:gd name="T1" fmla="*/ 0 h 19"/>
              <a:gd name="T2" fmla="*/ 1 w 6"/>
              <a:gd name="T3" fmla="*/ 4 h 19"/>
              <a:gd name="T4" fmla="*/ 6 w 6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19">
                <a:moveTo>
                  <a:pt x="0" y="0"/>
                </a:moveTo>
                <a:lnTo>
                  <a:pt x="1" y="4"/>
                </a:lnTo>
                <a:lnTo>
                  <a:pt x="6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08" name="Line 3184">
            <a:extLst>
              <a:ext uri="{FF2B5EF4-FFF2-40B4-BE49-F238E27FC236}">
                <a16:creationId xmlns:a16="http://schemas.microsoft.com/office/drawing/2014/main" id="{00000000-0008-0000-0000-000070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42" y="840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09" name="Line 3185">
            <a:extLst>
              <a:ext uri="{FF2B5EF4-FFF2-40B4-BE49-F238E27FC236}">
                <a16:creationId xmlns:a16="http://schemas.microsoft.com/office/drawing/2014/main" id="{00000000-0008-0000-0000-000071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256" y="8391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10" name="Line 3186">
            <a:extLst>
              <a:ext uri="{FF2B5EF4-FFF2-40B4-BE49-F238E27FC236}">
                <a16:creationId xmlns:a16="http://schemas.microsoft.com/office/drawing/2014/main" id="{00000000-0008-0000-0000-000072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5" y="934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11" name="Line 3187">
            <a:extLst>
              <a:ext uri="{FF2B5EF4-FFF2-40B4-BE49-F238E27FC236}">
                <a16:creationId xmlns:a16="http://schemas.microsoft.com/office/drawing/2014/main" id="{00000000-0008-0000-0000-000073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4" y="934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12" name="Freeform 3188">
            <a:extLst>
              <a:ext uri="{FF2B5EF4-FFF2-40B4-BE49-F238E27FC236}">
                <a16:creationId xmlns:a16="http://schemas.microsoft.com/office/drawing/2014/main" id="{00000000-0008-0000-0000-000074100000}"/>
              </a:ext>
            </a:extLst>
          </xdr:cNvPr>
          <xdr:cNvSpPr>
            <a:spLocks/>
          </xdr:cNvSpPr>
        </xdr:nvSpPr>
        <xdr:spPr bwMode="auto">
          <a:xfrm>
            <a:off x="8645" y="9348"/>
            <a:ext cx="2" cy="2"/>
          </a:xfrm>
          <a:custGeom>
            <a:avLst/>
            <a:gdLst>
              <a:gd name="T0" fmla="*/ 5 w 5"/>
              <a:gd name="T1" fmla="*/ 0 h 5"/>
              <a:gd name="T2" fmla="*/ 2 w 5"/>
              <a:gd name="T3" fmla="*/ 2 h 5"/>
              <a:gd name="T4" fmla="*/ 0 w 5"/>
              <a:gd name="T5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5">
                <a:moveTo>
                  <a:pt x="5" y="0"/>
                </a:moveTo>
                <a:lnTo>
                  <a:pt x="2" y="2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13" name="Freeform 3189">
            <a:extLst>
              <a:ext uri="{FF2B5EF4-FFF2-40B4-BE49-F238E27FC236}">
                <a16:creationId xmlns:a16="http://schemas.microsoft.com/office/drawing/2014/main" id="{00000000-0008-0000-0000-000075100000}"/>
              </a:ext>
            </a:extLst>
          </xdr:cNvPr>
          <xdr:cNvSpPr>
            <a:spLocks/>
          </xdr:cNvSpPr>
        </xdr:nvSpPr>
        <xdr:spPr bwMode="auto">
          <a:xfrm>
            <a:off x="8756" y="9267"/>
            <a:ext cx="8" cy="16"/>
          </a:xfrm>
          <a:custGeom>
            <a:avLst/>
            <a:gdLst>
              <a:gd name="T0" fmla="*/ 0 w 23"/>
              <a:gd name="T1" fmla="*/ 49 h 49"/>
              <a:gd name="T2" fmla="*/ 4 w 23"/>
              <a:gd name="T3" fmla="*/ 44 h 49"/>
              <a:gd name="T4" fmla="*/ 7 w 23"/>
              <a:gd name="T5" fmla="*/ 40 h 49"/>
              <a:gd name="T6" fmla="*/ 10 w 23"/>
              <a:gd name="T7" fmla="*/ 37 h 49"/>
              <a:gd name="T8" fmla="*/ 13 w 23"/>
              <a:gd name="T9" fmla="*/ 33 h 49"/>
              <a:gd name="T10" fmla="*/ 16 w 23"/>
              <a:gd name="T11" fmla="*/ 29 h 49"/>
              <a:gd name="T12" fmla="*/ 17 w 23"/>
              <a:gd name="T13" fmla="*/ 24 h 49"/>
              <a:gd name="T14" fmla="*/ 18 w 23"/>
              <a:gd name="T15" fmla="*/ 20 h 49"/>
              <a:gd name="T16" fmla="*/ 20 w 23"/>
              <a:gd name="T17" fmla="*/ 16 h 49"/>
              <a:gd name="T18" fmla="*/ 21 w 23"/>
              <a:gd name="T19" fmla="*/ 10 h 49"/>
              <a:gd name="T20" fmla="*/ 23 w 23"/>
              <a:gd name="T21" fmla="*/ 6 h 49"/>
              <a:gd name="T22" fmla="*/ 23 w 23"/>
              <a:gd name="T23" fmla="*/ 2 h 49"/>
              <a:gd name="T24" fmla="*/ 23 w 23"/>
              <a:gd name="T25" fmla="*/ 0 h 4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23" h="49">
                <a:moveTo>
                  <a:pt x="0" y="49"/>
                </a:moveTo>
                <a:lnTo>
                  <a:pt x="4" y="44"/>
                </a:lnTo>
                <a:lnTo>
                  <a:pt x="7" y="40"/>
                </a:lnTo>
                <a:lnTo>
                  <a:pt x="10" y="37"/>
                </a:lnTo>
                <a:lnTo>
                  <a:pt x="13" y="33"/>
                </a:lnTo>
                <a:lnTo>
                  <a:pt x="16" y="29"/>
                </a:lnTo>
                <a:lnTo>
                  <a:pt x="17" y="24"/>
                </a:lnTo>
                <a:lnTo>
                  <a:pt x="18" y="20"/>
                </a:lnTo>
                <a:lnTo>
                  <a:pt x="20" y="16"/>
                </a:lnTo>
                <a:lnTo>
                  <a:pt x="21" y="10"/>
                </a:lnTo>
                <a:lnTo>
                  <a:pt x="23" y="6"/>
                </a:lnTo>
                <a:lnTo>
                  <a:pt x="23" y="2"/>
                </a:lnTo>
                <a:lnTo>
                  <a:pt x="2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14" name="Freeform 3190">
            <a:extLst>
              <a:ext uri="{FF2B5EF4-FFF2-40B4-BE49-F238E27FC236}">
                <a16:creationId xmlns:a16="http://schemas.microsoft.com/office/drawing/2014/main" id="{00000000-0008-0000-0000-000076100000}"/>
              </a:ext>
            </a:extLst>
          </xdr:cNvPr>
          <xdr:cNvSpPr>
            <a:spLocks/>
          </xdr:cNvSpPr>
        </xdr:nvSpPr>
        <xdr:spPr bwMode="auto">
          <a:xfrm>
            <a:off x="7112" y="10768"/>
            <a:ext cx="1" cy="2"/>
          </a:xfrm>
          <a:custGeom>
            <a:avLst/>
            <a:gdLst>
              <a:gd name="T0" fmla="*/ 4 w 4"/>
              <a:gd name="T1" fmla="*/ 0 h 7"/>
              <a:gd name="T2" fmla="*/ 3 w 4"/>
              <a:gd name="T3" fmla="*/ 1 h 7"/>
              <a:gd name="T4" fmla="*/ 2 w 4"/>
              <a:gd name="T5" fmla="*/ 3 h 7"/>
              <a:gd name="T6" fmla="*/ 0 w 4"/>
              <a:gd name="T7" fmla="*/ 4 h 7"/>
              <a:gd name="T8" fmla="*/ 0 w 4"/>
              <a:gd name="T9" fmla="*/ 6 h 7"/>
              <a:gd name="T10" fmla="*/ 0 w 4"/>
              <a:gd name="T11" fmla="*/ 7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4" h="7">
                <a:moveTo>
                  <a:pt x="4" y="0"/>
                </a:moveTo>
                <a:lnTo>
                  <a:pt x="3" y="1"/>
                </a:lnTo>
                <a:lnTo>
                  <a:pt x="2" y="3"/>
                </a:lnTo>
                <a:lnTo>
                  <a:pt x="0" y="4"/>
                </a:lnTo>
                <a:lnTo>
                  <a:pt x="0" y="6"/>
                </a:lnTo>
                <a:lnTo>
                  <a:pt x="0" y="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15" name="Line 3191">
            <a:extLst>
              <a:ext uri="{FF2B5EF4-FFF2-40B4-BE49-F238E27FC236}">
                <a16:creationId xmlns:a16="http://schemas.microsoft.com/office/drawing/2014/main" id="{00000000-0008-0000-0000-000077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113" y="10753"/>
            <a:ext cx="26" cy="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16" name="Line 3192">
            <a:extLst>
              <a:ext uri="{FF2B5EF4-FFF2-40B4-BE49-F238E27FC236}">
                <a16:creationId xmlns:a16="http://schemas.microsoft.com/office/drawing/2014/main" id="{00000000-0008-0000-0000-000078100000}"/>
              </a:ext>
            </a:extLst>
          </xdr:cNvPr>
          <xdr:cNvSpPr>
            <a:spLocks noChangeShapeType="1"/>
          </xdr:cNvSpPr>
        </xdr:nvSpPr>
        <xdr:spPr bwMode="auto">
          <a:xfrm>
            <a:off x="7113" y="849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17" name="Line 3193">
            <a:extLst>
              <a:ext uri="{FF2B5EF4-FFF2-40B4-BE49-F238E27FC236}">
                <a16:creationId xmlns:a16="http://schemas.microsoft.com/office/drawing/2014/main" id="{00000000-0008-0000-0000-000079100000}"/>
              </a:ext>
            </a:extLst>
          </xdr:cNvPr>
          <xdr:cNvSpPr>
            <a:spLocks noChangeShapeType="1"/>
          </xdr:cNvSpPr>
        </xdr:nvSpPr>
        <xdr:spPr bwMode="auto">
          <a:xfrm>
            <a:off x="7145" y="840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18" name="Line 3194">
            <a:extLst>
              <a:ext uri="{FF2B5EF4-FFF2-40B4-BE49-F238E27FC236}">
                <a16:creationId xmlns:a16="http://schemas.microsoft.com/office/drawing/2014/main" id="{00000000-0008-0000-0000-00007A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0" y="11696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19" name="Line 3195">
            <a:extLst>
              <a:ext uri="{FF2B5EF4-FFF2-40B4-BE49-F238E27FC236}">
                <a16:creationId xmlns:a16="http://schemas.microsoft.com/office/drawing/2014/main" id="{00000000-0008-0000-0000-00007B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0" y="9290"/>
            <a:ext cx="1" cy="7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20" name="Freeform 3196">
            <a:extLst>
              <a:ext uri="{FF2B5EF4-FFF2-40B4-BE49-F238E27FC236}">
                <a16:creationId xmlns:a16="http://schemas.microsoft.com/office/drawing/2014/main" id="{00000000-0008-0000-0000-00007C100000}"/>
              </a:ext>
            </a:extLst>
          </xdr:cNvPr>
          <xdr:cNvSpPr>
            <a:spLocks/>
          </xdr:cNvSpPr>
        </xdr:nvSpPr>
        <xdr:spPr bwMode="auto">
          <a:xfrm>
            <a:off x="8330" y="9285"/>
            <a:ext cx="25" cy="5"/>
          </a:xfrm>
          <a:custGeom>
            <a:avLst/>
            <a:gdLst>
              <a:gd name="T0" fmla="*/ 0 w 77"/>
              <a:gd name="T1" fmla="*/ 16 h 16"/>
              <a:gd name="T2" fmla="*/ 0 w 77"/>
              <a:gd name="T3" fmla="*/ 13 h 16"/>
              <a:gd name="T4" fmla="*/ 1 w 77"/>
              <a:gd name="T5" fmla="*/ 10 h 16"/>
              <a:gd name="T6" fmla="*/ 4 w 77"/>
              <a:gd name="T7" fmla="*/ 7 h 16"/>
              <a:gd name="T8" fmla="*/ 6 w 77"/>
              <a:gd name="T9" fmla="*/ 5 h 16"/>
              <a:gd name="T10" fmla="*/ 10 w 77"/>
              <a:gd name="T11" fmla="*/ 3 h 16"/>
              <a:gd name="T12" fmla="*/ 13 w 77"/>
              <a:gd name="T13" fmla="*/ 2 h 16"/>
              <a:gd name="T14" fmla="*/ 17 w 77"/>
              <a:gd name="T15" fmla="*/ 0 h 16"/>
              <a:gd name="T16" fmla="*/ 21 w 77"/>
              <a:gd name="T17" fmla="*/ 0 h 16"/>
              <a:gd name="T18" fmla="*/ 27 w 77"/>
              <a:gd name="T19" fmla="*/ 0 h 16"/>
              <a:gd name="T20" fmla="*/ 31 w 77"/>
              <a:gd name="T21" fmla="*/ 0 h 16"/>
              <a:gd name="T22" fmla="*/ 37 w 77"/>
              <a:gd name="T23" fmla="*/ 0 h 16"/>
              <a:gd name="T24" fmla="*/ 43 w 77"/>
              <a:gd name="T25" fmla="*/ 2 h 16"/>
              <a:gd name="T26" fmla="*/ 49 w 77"/>
              <a:gd name="T27" fmla="*/ 3 h 16"/>
              <a:gd name="T28" fmla="*/ 54 w 77"/>
              <a:gd name="T29" fmla="*/ 5 h 16"/>
              <a:gd name="T30" fmla="*/ 60 w 77"/>
              <a:gd name="T31" fmla="*/ 6 h 16"/>
              <a:gd name="T32" fmla="*/ 66 w 77"/>
              <a:gd name="T33" fmla="*/ 9 h 16"/>
              <a:gd name="T34" fmla="*/ 71 w 77"/>
              <a:gd name="T35" fmla="*/ 12 h 16"/>
              <a:gd name="T36" fmla="*/ 77 w 77"/>
              <a:gd name="T37" fmla="*/ 13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77" h="16">
                <a:moveTo>
                  <a:pt x="0" y="16"/>
                </a:moveTo>
                <a:lnTo>
                  <a:pt x="0" y="13"/>
                </a:lnTo>
                <a:lnTo>
                  <a:pt x="1" y="10"/>
                </a:lnTo>
                <a:lnTo>
                  <a:pt x="4" y="7"/>
                </a:lnTo>
                <a:lnTo>
                  <a:pt x="6" y="5"/>
                </a:lnTo>
                <a:lnTo>
                  <a:pt x="10" y="3"/>
                </a:lnTo>
                <a:lnTo>
                  <a:pt x="13" y="2"/>
                </a:lnTo>
                <a:lnTo>
                  <a:pt x="17" y="0"/>
                </a:lnTo>
                <a:lnTo>
                  <a:pt x="21" y="0"/>
                </a:lnTo>
                <a:lnTo>
                  <a:pt x="27" y="0"/>
                </a:lnTo>
                <a:lnTo>
                  <a:pt x="31" y="0"/>
                </a:lnTo>
                <a:lnTo>
                  <a:pt x="37" y="0"/>
                </a:lnTo>
                <a:lnTo>
                  <a:pt x="43" y="2"/>
                </a:lnTo>
                <a:lnTo>
                  <a:pt x="49" y="3"/>
                </a:lnTo>
                <a:lnTo>
                  <a:pt x="54" y="5"/>
                </a:lnTo>
                <a:lnTo>
                  <a:pt x="60" y="6"/>
                </a:lnTo>
                <a:lnTo>
                  <a:pt x="66" y="9"/>
                </a:lnTo>
                <a:lnTo>
                  <a:pt x="71" y="12"/>
                </a:lnTo>
                <a:lnTo>
                  <a:pt x="77" y="1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21" name="Line 3197">
            <a:extLst>
              <a:ext uri="{FF2B5EF4-FFF2-40B4-BE49-F238E27FC236}">
                <a16:creationId xmlns:a16="http://schemas.microsoft.com/office/drawing/2014/main" id="{00000000-0008-0000-0000-00007D100000}"/>
              </a:ext>
            </a:extLst>
          </xdr:cNvPr>
          <xdr:cNvSpPr>
            <a:spLocks noChangeShapeType="1"/>
          </xdr:cNvSpPr>
        </xdr:nvSpPr>
        <xdr:spPr bwMode="auto">
          <a:xfrm>
            <a:off x="8661" y="928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22" name="Line 3198">
            <a:extLst>
              <a:ext uri="{FF2B5EF4-FFF2-40B4-BE49-F238E27FC236}">
                <a16:creationId xmlns:a16="http://schemas.microsoft.com/office/drawing/2014/main" id="{00000000-0008-0000-0000-00007E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9258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23" name="Line 3199">
            <a:extLst>
              <a:ext uri="{FF2B5EF4-FFF2-40B4-BE49-F238E27FC236}">
                <a16:creationId xmlns:a16="http://schemas.microsoft.com/office/drawing/2014/main" id="{00000000-0008-0000-0000-00007F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34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24" name="Freeform 3200">
            <a:extLst>
              <a:ext uri="{FF2B5EF4-FFF2-40B4-BE49-F238E27FC236}">
                <a16:creationId xmlns:a16="http://schemas.microsoft.com/office/drawing/2014/main" id="{00000000-0008-0000-0000-000080100000}"/>
              </a:ext>
            </a:extLst>
          </xdr:cNvPr>
          <xdr:cNvSpPr>
            <a:spLocks/>
          </xdr:cNvSpPr>
        </xdr:nvSpPr>
        <xdr:spPr bwMode="auto">
          <a:xfrm>
            <a:off x="8647" y="9343"/>
            <a:ext cx="1" cy="2"/>
          </a:xfrm>
          <a:custGeom>
            <a:avLst/>
            <a:gdLst>
              <a:gd name="T0" fmla="*/ 3 w 3"/>
              <a:gd name="T1" fmla="*/ 0 h 6"/>
              <a:gd name="T2" fmla="*/ 2 w 3"/>
              <a:gd name="T3" fmla="*/ 2 h 6"/>
              <a:gd name="T4" fmla="*/ 2 w 3"/>
              <a:gd name="T5" fmla="*/ 3 h 6"/>
              <a:gd name="T6" fmla="*/ 2 w 3"/>
              <a:gd name="T7" fmla="*/ 5 h 6"/>
              <a:gd name="T8" fmla="*/ 0 w 3"/>
              <a:gd name="T9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2" y="2"/>
                </a:lnTo>
                <a:lnTo>
                  <a:pt x="2" y="3"/>
                </a:lnTo>
                <a:lnTo>
                  <a:pt x="2" y="5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25" name="Freeform 3201">
            <a:extLst>
              <a:ext uri="{FF2B5EF4-FFF2-40B4-BE49-F238E27FC236}">
                <a16:creationId xmlns:a16="http://schemas.microsoft.com/office/drawing/2014/main" id="{00000000-0008-0000-0000-000081100000}"/>
              </a:ext>
            </a:extLst>
          </xdr:cNvPr>
          <xdr:cNvSpPr>
            <a:spLocks/>
          </xdr:cNvSpPr>
        </xdr:nvSpPr>
        <xdr:spPr bwMode="auto">
          <a:xfrm>
            <a:off x="8647" y="9262"/>
            <a:ext cx="2" cy="6"/>
          </a:xfrm>
          <a:custGeom>
            <a:avLst/>
            <a:gdLst>
              <a:gd name="T0" fmla="*/ 6 w 6"/>
              <a:gd name="T1" fmla="*/ 0 h 18"/>
              <a:gd name="T2" fmla="*/ 5 w 6"/>
              <a:gd name="T3" fmla="*/ 4 h 18"/>
              <a:gd name="T4" fmla="*/ 0 w 6"/>
              <a:gd name="T5" fmla="*/ 18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18">
                <a:moveTo>
                  <a:pt x="6" y="0"/>
                </a:moveTo>
                <a:lnTo>
                  <a:pt x="5" y="4"/>
                </a:lnTo>
                <a:lnTo>
                  <a:pt x="0" y="1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26" name="Line 3202">
            <a:extLst>
              <a:ext uri="{FF2B5EF4-FFF2-40B4-BE49-F238E27FC236}">
                <a16:creationId xmlns:a16="http://schemas.microsoft.com/office/drawing/2014/main" id="{00000000-0008-0000-0000-000082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6" y="9342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27" name="Line 3203">
            <a:extLst>
              <a:ext uri="{FF2B5EF4-FFF2-40B4-BE49-F238E27FC236}">
                <a16:creationId xmlns:a16="http://schemas.microsoft.com/office/drawing/2014/main" id="{00000000-0008-0000-0000-00008310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28" name="Freeform 3204">
            <a:extLst>
              <a:ext uri="{FF2B5EF4-FFF2-40B4-BE49-F238E27FC236}">
                <a16:creationId xmlns:a16="http://schemas.microsoft.com/office/drawing/2014/main" id="{00000000-0008-0000-0000-000084100000}"/>
              </a:ext>
            </a:extLst>
          </xdr:cNvPr>
          <xdr:cNvSpPr>
            <a:spLocks/>
          </xdr:cNvSpPr>
        </xdr:nvSpPr>
        <xdr:spPr bwMode="auto">
          <a:xfrm>
            <a:off x="8611" y="9362"/>
            <a:ext cx="9" cy="2"/>
          </a:xfrm>
          <a:custGeom>
            <a:avLst/>
            <a:gdLst>
              <a:gd name="T0" fmla="*/ 0 w 28"/>
              <a:gd name="T1" fmla="*/ 7 h 7"/>
              <a:gd name="T2" fmla="*/ 7 w 28"/>
              <a:gd name="T3" fmla="*/ 6 h 7"/>
              <a:gd name="T4" fmla="*/ 14 w 28"/>
              <a:gd name="T5" fmla="*/ 4 h 7"/>
              <a:gd name="T6" fmla="*/ 21 w 28"/>
              <a:gd name="T7" fmla="*/ 1 h 7"/>
              <a:gd name="T8" fmla="*/ 28 w 28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8" h="7">
                <a:moveTo>
                  <a:pt x="0" y="7"/>
                </a:moveTo>
                <a:lnTo>
                  <a:pt x="7" y="6"/>
                </a:lnTo>
                <a:lnTo>
                  <a:pt x="14" y="4"/>
                </a:lnTo>
                <a:lnTo>
                  <a:pt x="21" y="1"/>
                </a:lnTo>
                <a:lnTo>
                  <a:pt x="2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29" name="Freeform 3205">
            <a:extLst>
              <a:ext uri="{FF2B5EF4-FFF2-40B4-BE49-F238E27FC236}">
                <a16:creationId xmlns:a16="http://schemas.microsoft.com/office/drawing/2014/main" id="{00000000-0008-0000-0000-000085100000}"/>
              </a:ext>
            </a:extLst>
          </xdr:cNvPr>
          <xdr:cNvSpPr>
            <a:spLocks/>
          </xdr:cNvSpPr>
        </xdr:nvSpPr>
        <xdr:spPr bwMode="auto">
          <a:xfrm>
            <a:off x="7112" y="8835"/>
            <a:ext cx="1" cy="1"/>
          </a:xfrm>
          <a:custGeom>
            <a:avLst/>
            <a:gdLst>
              <a:gd name="T0" fmla="*/ 2 w 2"/>
              <a:gd name="T1" fmla="*/ 2 h 2"/>
              <a:gd name="T2" fmla="*/ 0 w 2"/>
              <a:gd name="T3" fmla="*/ 2 h 2"/>
              <a:gd name="T4" fmla="*/ 0 w 2"/>
              <a:gd name="T5" fmla="*/ 1 h 2"/>
              <a:gd name="T6" fmla="*/ 0 w 2"/>
              <a:gd name="T7" fmla="*/ 0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2">
                <a:moveTo>
                  <a:pt x="2" y="2"/>
                </a:moveTo>
                <a:lnTo>
                  <a:pt x="0" y="2"/>
                </a:ln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30" name="Freeform 3206">
            <a:extLst>
              <a:ext uri="{FF2B5EF4-FFF2-40B4-BE49-F238E27FC236}">
                <a16:creationId xmlns:a16="http://schemas.microsoft.com/office/drawing/2014/main" id="{00000000-0008-0000-0000-000086100000}"/>
              </a:ext>
            </a:extLst>
          </xdr:cNvPr>
          <xdr:cNvSpPr>
            <a:spLocks/>
          </xdr:cNvSpPr>
        </xdr:nvSpPr>
        <xdr:spPr bwMode="auto">
          <a:xfrm>
            <a:off x="6857" y="8478"/>
            <a:ext cx="5" cy="10"/>
          </a:xfrm>
          <a:custGeom>
            <a:avLst/>
            <a:gdLst>
              <a:gd name="T0" fmla="*/ 17 w 17"/>
              <a:gd name="T1" fmla="*/ 30 h 30"/>
              <a:gd name="T2" fmla="*/ 10 w 17"/>
              <a:gd name="T3" fmla="*/ 24 h 30"/>
              <a:gd name="T4" fmla="*/ 6 w 17"/>
              <a:gd name="T5" fmla="*/ 17 h 30"/>
              <a:gd name="T6" fmla="*/ 3 w 17"/>
              <a:gd name="T7" fmla="*/ 11 h 30"/>
              <a:gd name="T8" fmla="*/ 0 w 17"/>
              <a:gd name="T9" fmla="*/ 4 h 30"/>
              <a:gd name="T10" fmla="*/ 0 w 17"/>
              <a:gd name="T11" fmla="*/ 0 h 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30">
                <a:moveTo>
                  <a:pt x="17" y="30"/>
                </a:moveTo>
                <a:lnTo>
                  <a:pt x="10" y="24"/>
                </a:lnTo>
                <a:lnTo>
                  <a:pt x="6" y="17"/>
                </a:lnTo>
                <a:lnTo>
                  <a:pt x="3" y="11"/>
                </a:lnTo>
                <a:lnTo>
                  <a:pt x="0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31" name="Line 3207">
            <a:extLst>
              <a:ext uri="{FF2B5EF4-FFF2-40B4-BE49-F238E27FC236}">
                <a16:creationId xmlns:a16="http://schemas.microsoft.com/office/drawing/2014/main" id="{00000000-0008-0000-0000-000087100000}"/>
              </a:ext>
            </a:extLst>
          </xdr:cNvPr>
          <xdr:cNvSpPr>
            <a:spLocks noChangeShapeType="1"/>
          </xdr:cNvSpPr>
        </xdr:nvSpPr>
        <xdr:spPr bwMode="auto">
          <a:xfrm>
            <a:off x="7093" y="864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32" name="Freeform 3208">
            <a:extLst>
              <a:ext uri="{FF2B5EF4-FFF2-40B4-BE49-F238E27FC236}">
                <a16:creationId xmlns:a16="http://schemas.microsoft.com/office/drawing/2014/main" id="{00000000-0008-0000-0000-000088100000}"/>
              </a:ext>
            </a:extLst>
          </xdr:cNvPr>
          <xdr:cNvSpPr>
            <a:spLocks/>
          </xdr:cNvSpPr>
        </xdr:nvSpPr>
        <xdr:spPr bwMode="auto">
          <a:xfrm>
            <a:off x="7147" y="8411"/>
            <a:ext cx="3" cy="3"/>
          </a:xfrm>
          <a:custGeom>
            <a:avLst/>
            <a:gdLst>
              <a:gd name="T0" fmla="*/ 0 w 7"/>
              <a:gd name="T1" fmla="*/ 0 h 9"/>
              <a:gd name="T2" fmla="*/ 3 w 7"/>
              <a:gd name="T3" fmla="*/ 4 h 9"/>
              <a:gd name="T4" fmla="*/ 7 w 7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7" h="9">
                <a:moveTo>
                  <a:pt x="0" y="0"/>
                </a:moveTo>
                <a:lnTo>
                  <a:pt x="3" y="4"/>
                </a:lnTo>
                <a:lnTo>
                  <a:pt x="7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33" name="Line 3209">
            <a:extLst>
              <a:ext uri="{FF2B5EF4-FFF2-40B4-BE49-F238E27FC236}">
                <a16:creationId xmlns:a16="http://schemas.microsoft.com/office/drawing/2014/main" id="{00000000-0008-0000-0000-000089100000}"/>
              </a:ext>
            </a:extLst>
          </xdr:cNvPr>
          <xdr:cNvSpPr>
            <a:spLocks noChangeShapeType="1"/>
          </xdr:cNvSpPr>
        </xdr:nvSpPr>
        <xdr:spPr bwMode="auto">
          <a:xfrm>
            <a:off x="7146" y="841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34" name="Freeform 3210">
            <a:extLst>
              <a:ext uri="{FF2B5EF4-FFF2-40B4-BE49-F238E27FC236}">
                <a16:creationId xmlns:a16="http://schemas.microsoft.com/office/drawing/2014/main" id="{00000000-0008-0000-0000-00008A100000}"/>
              </a:ext>
            </a:extLst>
          </xdr:cNvPr>
          <xdr:cNvSpPr>
            <a:spLocks/>
          </xdr:cNvSpPr>
        </xdr:nvSpPr>
        <xdr:spPr bwMode="auto">
          <a:xfrm>
            <a:off x="7224" y="8427"/>
            <a:ext cx="1" cy="1"/>
          </a:xfrm>
          <a:custGeom>
            <a:avLst/>
            <a:gdLst>
              <a:gd name="T0" fmla="*/ 0 w 1"/>
              <a:gd name="T1" fmla="*/ 0 h 3"/>
              <a:gd name="T2" fmla="*/ 1 w 1"/>
              <a:gd name="T3" fmla="*/ 1 h 3"/>
              <a:gd name="T4" fmla="*/ 1 w 1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3">
                <a:moveTo>
                  <a:pt x="0" y="0"/>
                </a:moveTo>
                <a:lnTo>
                  <a:pt x="1" y="1"/>
                </a:lnTo>
                <a:lnTo>
                  <a:pt x="1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35" name="Line 3211">
            <a:extLst>
              <a:ext uri="{FF2B5EF4-FFF2-40B4-BE49-F238E27FC236}">
                <a16:creationId xmlns:a16="http://schemas.microsoft.com/office/drawing/2014/main" id="{00000000-0008-0000-0000-00008B100000}"/>
              </a:ext>
            </a:extLst>
          </xdr:cNvPr>
          <xdr:cNvSpPr>
            <a:spLocks noChangeShapeType="1"/>
          </xdr:cNvSpPr>
        </xdr:nvSpPr>
        <xdr:spPr bwMode="auto">
          <a:xfrm>
            <a:off x="7227" y="842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36" name="Line 3212">
            <a:extLst>
              <a:ext uri="{FF2B5EF4-FFF2-40B4-BE49-F238E27FC236}">
                <a16:creationId xmlns:a16="http://schemas.microsoft.com/office/drawing/2014/main" id="{00000000-0008-0000-0000-00008C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45" y="9367"/>
            <a:ext cx="1" cy="231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37" name="Freeform 3213">
            <a:extLst>
              <a:ext uri="{FF2B5EF4-FFF2-40B4-BE49-F238E27FC236}">
                <a16:creationId xmlns:a16="http://schemas.microsoft.com/office/drawing/2014/main" id="{00000000-0008-0000-0000-00008D100000}"/>
              </a:ext>
            </a:extLst>
          </xdr:cNvPr>
          <xdr:cNvSpPr>
            <a:spLocks/>
          </xdr:cNvSpPr>
        </xdr:nvSpPr>
        <xdr:spPr bwMode="auto">
          <a:xfrm>
            <a:off x="8648" y="9336"/>
            <a:ext cx="2" cy="7"/>
          </a:xfrm>
          <a:custGeom>
            <a:avLst/>
            <a:gdLst>
              <a:gd name="T0" fmla="*/ 6 w 6"/>
              <a:gd name="T1" fmla="*/ 0 h 20"/>
              <a:gd name="T2" fmla="*/ 5 w 6"/>
              <a:gd name="T3" fmla="*/ 9 h 20"/>
              <a:gd name="T4" fmla="*/ 0 w 6"/>
              <a:gd name="T5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20">
                <a:moveTo>
                  <a:pt x="6" y="0"/>
                </a:moveTo>
                <a:lnTo>
                  <a:pt x="5" y="9"/>
                </a:lnTo>
                <a:lnTo>
                  <a:pt x="0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38" name="Line 3214">
            <a:extLst>
              <a:ext uri="{FF2B5EF4-FFF2-40B4-BE49-F238E27FC236}">
                <a16:creationId xmlns:a16="http://schemas.microsoft.com/office/drawing/2014/main" id="{00000000-0008-0000-0000-00008E10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39" name="Line 3215">
            <a:extLst>
              <a:ext uri="{FF2B5EF4-FFF2-40B4-BE49-F238E27FC236}">
                <a16:creationId xmlns:a16="http://schemas.microsoft.com/office/drawing/2014/main" id="{00000000-0008-0000-0000-00008F100000}"/>
              </a:ext>
            </a:extLst>
          </xdr:cNvPr>
          <xdr:cNvSpPr>
            <a:spLocks noChangeShapeType="1"/>
          </xdr:cNvSpPr>
        </xdr:nvSpPr>
        <xdr:spPr bwMode="auto">
          <a:xfrm>
            <a:off x="8647" y="934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40" name="Freeform 3216">
            <a:extLst>
              <a:ext uri="{FF2B5EF4-FFF2-40B4-BE49-F238E27FC236}">
                <a16:creationId xmlns:a16="http://schemas.microsoft.com/office/drawing/2014/main" id="{00000000-0008-0000-0000-000090100000}"/>
              </a:ext>
            </a:extLst>
          </xdr:cNvPr>
          <xdr:cNvSpPr>
            <a:spLocks/>
          </xdr:cNvSpPr>
        </xdr:nvSpPr>
        <xdr:spPr bwMode="auto">
          <a:xfrm>
            <a:off x="8536" y="9302"/>
            <a:ext cx="16" cy="19"/>
          </a:xfrm>
          <a:custGeom>
            <a:avLst/>
            <a:gdLst>
              <a:gd name="T0" fmla="*/ 0 w 50"/>
              <a:gd name="T1" fmla="*/ 55 h 55"/>
              <a:gd name="T2" fmla="*/ 1 w 50"/>
              <a:gd name="T3" fmla="*/ 54 h 55"/>
              <a:gd name="T4" fmla="*/ 3 w 50"/>
              <a:gd name="T5" fmla="*/ 47 h 55"/>
              <a:gd name="T6" fmla="*/ 7 w 50"/>
              <a:gd name="T7" fmla="*/ 40 h 55"/>
              <a:gd name="T8" fmla="*/ 11 w 50"/>
              <a:gd name="T9" fmla="*/ 34 h 55"/>
              <a:gd name="T10" fmla="*/ 16 w 50"/>
              <a:gd name="T11" fmla="*/ 27 h 55"/>
              <a:gd name="T12" fmla="*/ 21 w 50"/>
              <a:gd name="T13" fmla="*/ 21 h 55"/>
              <a:gd name="T14" fmla="*/ 27 w 50"/>
              <a:gd name="T15" fmla="*/ 15 h 55"/>
              <a:gd name="T16" fmla="*/ 34 w 50"/>
              <a:gd name="T17" fmla="*/ 10 h 55"/>
              <a:gd name="T18" fmla="*/ 41 w 50"/>
              <a:gd name="T19" fmla="*/ 5 h 55"/>
              <a:gd name="T20" fmla="*/ 50 w 50"/>
              <a:gd name="T21" fmla="*/ 0 h 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50" h="55">
                <a:moveTo>
                  <a:pt x="0" y="55"/>
                </a:moveTo>
                <a:lnTo>
                  <a:pt x="1" y="54"/>
                </a:lnTo>
                <a:lnTo>
                  <a:pt x="3" y="47"/>
                </a:lnTo>
                <a:lnTo>
                  <a:pt x="7" y="40"/>
                </a:lnTo>
                <a:lnTo>
                  <a:pt x="11" y="34"/>
                </a:lnTo>
                <a:lnTo>
                  <a:pt x="16" y="27"/>
                </a:lnTo>
                <a:lnTo>
                  <a:pt x="21" y="21"/>
                </a:lnTo>
                <a:lnTo>
                  <a:pt x="27" y="15"/>
                </a:lnTo>
                <a:lnTo>
                  <a:pt x="34" y="10"/>
                </a:lnTo>
                <a:lnTo>
                  <a:pt x="41" y="5"/>
                </a:lnTo>
                <a:lnTo>
                  <a:pt x="5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41" name="Freeform 3217">
            <a:extLst>
              <a:ext uri="{FF2B5EF4-FFF2-40B4-BE49-F238E27FC236}">
                <a16:creationId xmlns:a16="http://schemas.microsoft.com/office/drawing/2014/main" id="{00000000-0008-0000-0000-000091100000}"/>
              </a:ext>
            </a:extLst>
          </xdr:cNvPr>
          <xdr:cNvSpPr>
            <a:spLocks/>
          </xdr:cNvSpPr>
        </xdr:nvSpPr>
        <xdr:spPr bwMode="auto">
          <a:xfrm>
            <a:off x="8647" y="9346"/>
            <a:ext cx="1" cy="1"/>
          </a:xfrm>
          <a:custGeom>
            <a:avLst/>
            <a:gdLst>
              <a:gd name="T0" fmla="*/ 2 w 2"/>
              <a:gd name="T1" fmla="*/ 0 h 4"/>
              <a:gd name="T2" fmla="*/ 1 w 2"/>
              <a:gd name="T3" fmla="*/ 1 h 4"/>
              <a:gd name="T4" fmla="*/ 1 w 2"/>
              <a:gd name="T5" fmla="*/ 3 h 4"/>
              <a:gd name="T6" fmla="*/ 0 w 2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4">
                <a:moveTo>
                  <a:pt x="2" y="0"/>
                </a:moveTo>
                <a:lnTo>
                  <a:pt x="1" y="1"/>
                </a:lnTo>
                <a:lnTo>
                  <a:pt x="1" y="3"/>
                </a:lnTo>
                <a:lnTo>
                  <a:pt x="0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42" name="Line 3218">
            <a:extLst>
              <a:ext uri="{FF2B5EF4-FFF2-40B4-BE49-F238E27FC236}">
                <a16:creationId xmlns:a16="http://schemas.microsoft.com/office/drawing/2014/main" id="{00000000-0008-0000-0000-000092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81" y="929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43" name="Freeform 3219">
            <a:extLst>
              <a:ext uri="{FF2B5EF4-FFF2-40B4-BE49-F238E27FC236}">
                <a16:creationId xmlns:a16="http://schemas.microsoft.com/office/drawing/2014/main" id="{00000000-0008-0000-0000-000093100000}"/>
              </a:ext>
            </a:extLst>
          </xdr:cNvPr>
          <xdr:cNvSpPr>
            <a:spLocks/>
          </xdr:cNvSpPr>
        </xdr:nvSpPr>
        <xdr:spPr bwMode="auto">
          <a:xfrm>
            <a:off x="8647" y="9333"/>
            <a:ext cx="2" cy="8"/>
          </a:xfrm>
          <a:custGeom>
            <a:avLst/>
            <a:gdLst>
              <a:gd name="T0" fmla="*/ 0 w 5"/>
              <a:gd name="T1" fmla="*/ 23 h 23"/>
              <a:gd name="T2" fmla="*/ 2 w 5"/>
              <a:gd name="T3" fmla="*/ 19 h 23"/>
              <a:gd name="T4" fmla="*/ 3 w 5"/>
              <a:gd name="T5" fmla="*/ 15 h 23"/>
              <a:gd name="T6" fmla="*/ 5 w 5"/>
              <a:gd name="T7" fmla="*/ 10 h 23"/>
              <a:gd name="T8" fmla="*/ 5 w 5"/>
              <a:gd name="T9" fmla="*/ 6 h 23"/>
              <a:gd name="T10" fmla="*/ 5 w 5"/>
              <a:gd name="T11" fmla="*/ 2 h 23"/>
              <a:gd name="T12" fmla="*/ 5 w 5"/>
              <a:gd name="T13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" h="23">
                <a:moveTo>
                  <a:pt x="0" y="23"/>
                </a:moveTo>
                <a:lnTo>
                  <a:pt x="2" y="19"/>
                </a:lnTo>
                <a:lnTo>
                  <a:pt x="3" y="15"/>
                </a:lnTo>
                <a:lnTo>
                  <a:pt x="5" y="10"/>
                </a:lnTo>
                <a:lnTo>
                  <a:pt x="5" y="6"/>
                </a:lnTo>
                <a:lnTo>
                  <a:pt x="5" y="2"/>
                </a:lnTo>
                <a:lnTo>
                  <a:pt x="5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44" name="Line 3220">
            <a:extLst>
              <a:ext uri="{FF2B5EF4-FFF2-40B4-BE49-F238E27FC236}">
                <a16:creationId xmlns:a16="http://schemas.microsoft.com/office/drawing/2014/main" id="{00000000-0008-0000-0000-000094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38" y="9352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45" name="Freeform 3221">
            <a:extLst>
              <a:ext uri="{FF2B5EF4-FFF2-40B4-BE49-F238E27FC236}">
                <a16:creationId xmlns:a16="http://schemas.microsoft.com/office/drawing/2014/main" id="{00000000-0008-0000-0000-000095100000}"/>
              </a:ext>
            </a:extLst>
          </xdr:cNvPr>
          <xdr:cNvSpPr>
            <a:spLocks/>
          </xdr:cNvSpPr>
        </xdr:nvSpPr>
        <xdr:spPr bwMode="auto">
          <a:xfrm>
            <a:off x="8752" y="9286"/>
            <a:ext cx="1" cy="3"/>
          </a:xfrm>
          <a:custGeom>
            <a:avLst/>
            <a:gdLst>
              <a:gd name="T0" fmla="*/ 3 w 3"/>
              <a:gd name="T1" fmla="*/ 0 h 9"/>
              <a:gd name="T2" fmla="*/ 0 w 3"/>
              <a:gd name="T3" fmla="*/ 7 h 9"/>
              <a:gd name="T4" fmla="*/ 0 w 3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9">
                <a:moveTo>
                  <a:pt x="3" y="0"/>
                </a:moveTo>
                <a:lnTo>
                  <a:pt x="0" y="7"/>
                </a:lnTo>
                <a:lnTo>
                  <a:pt x="0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46" name="Freeform 3222">
            <a:extLst>
              <a:ext uri="{FF2B5EF4-FFF2-40B4-BE49-F238E27FC236}">
                <a16:creationId xmlns:a16="http://schemas.microsoft.com/office/drawing/2014/main" id="{00000000-0008-0000-0000-000096100000}"/>
              </a:ext>
            </a:extLst>
          </xdr:cNvPr>
          <xdr:cNvSpPr>
            <a:spLocks/>
          </xdr:cNvSpPr>
        </xdr:nvSpPr>
        <xdr:spPr bwMode="auto">
          <a:xfrm>
            <a:off x="8667" y="9479"/>
            <a:ext cx="1" cy="3"/>
          </a:xfrm>
          <a:custGeom>
            <a:avLst/>
            <a:gdLst>
              <a:gd name="T0" fmla="*/ 0 w 3"/>
              <a:gd name="T1" fmla="*/ 10 h 10"/>
              <a:gd name="T2" fmla="*/ 2 w 3"/>
              <a:gd name="T3" fmla="*/ 4 h 10"/>
              <a:gd name="T4" fmla="*/ 3 w 3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10"/>
                </a:moveTo>
                <a:lnTo>
                  <a:pt x="2" y="4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47" name="Freeform 3223">
            <a:extLst>
              <a:ext uri="{FF2B5EF4-FFF2-40B4-BE49-F238E27FC236}">
                <a16:creationId xmlns:a16="http://schemas.microsoft.com/office/drawing/2014/main" id="{00000000-0008-0000-0000-000097100000}"/>
              </a:ext>
            </a:extLst>
          </xdr:cNvPr>
          <xdr:cNvSpPr>
            <a:spLocks/>
          </xdr:cNvSpPr>
        </xdr:nvSpPr>
        <xdr:spPr bwMode="auto">
          <a:xfrm>
            <a:off x="8757" y="9273"/>
            <a:ext cx="8" cy="12"/>
          </a:xfrm>
          <a:custGeom>
            <a:avLst/>
            <a:gdLst>
              <a:gd name="T0" fmla="*/ 23 w 23"/>
              <a:gd name="T1" fmla="*/ 0 h 34"/>
              <a:gd name="T2" fmla="*/ 17 w 23"/>
              <a:gd name="T3" fmla="*/ 11 h 34"/>
              <a:gd name="T4" fmla="*/ 10 w 23"/>
              <a:gd name="T5" fmla="*/ 22 h 34"/>
              <a:gd name="T6" fmla="*/ 0 w 23"/>
              <a:gd name="T7" fmla="*/ 34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3" h="34">
                <a:moveTo>
                  <a:pt x="23" y="0"/>
                </a:moveTo>
                <a:lnTo>
                  <a:pt x="17" y="11"/>
                </a:lnTo>
                <a:lnTo>
                  <a:pt x="10" y="22"/>
                </a:lnTo>
                <a:lnTo>
                  <a:pt x="0" y="3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48" name="Freeform 3224">
            <a:extLst>
              <a:ext uri="{FF2B5EF4-FFF2-40B4-BE49-F238E27FC236}">
                <a16:creationId xmlns:a16="http://schemas.microsoft.com/office/drawing/2014/main" id="{00000000-0008-0000-0000-000098100000}"/>
              </a:ext>
            </a:extLst>
          </xdr:cNvPr>
          <xdr:cNvSpPr>
            <a:spLocks/>
          </xdr:cNvSpPr>
        </xdr:nvSpPr>
        <xdr:spPr bwMode="auto">
          <a:xfrm>
            <a:off x="8865" y="9240"/>
            <a:ext cx="1" cy="1"/>
          </a:xfrm>
          <a:custGeom>
            <a:avLst/>
            <a:gdLst>
              <a:gd name="T0" fmla="*/ 2 w 2"/>
              <a:gd name="T1" fmla="*/ 0 h 3"/>
              <a:gd name="T2" fmla="*/ 2 w 2"/>
              <a:gd name="T3" fmla="*/ 2 h 3"/>
              <a:gd name="T4" fmla="*/ 0 w 2"/>
              <a:gd name="T5" fmla="*/ 2 h 3"/>
              <a:gd name="T6" fmla="*/ 0 w 2"/>
              <a:gd name="T7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" h="3">
                <a:moveTo>
                  <a:pt x="2" y="0"/>
                </a:moveTo>
                <a:lnTo>
                  <a:pt x="2" y="2"/>
                </a:lnTo>
                <a:lnTo>
                  <a:pt x="0" y="2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49" name="Line 3225">
            <a:extLst>
              <a:ext uri="{FF2B5EF4-FFF2-40B4-BE49-F238E27FC236}">
                <a16:creationId xmlns:a16="http://schemas.microsoft.com/office/drawing/2014/main" id="{00000000-0008-0000-0000-000099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901" y="926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50" name="Freeform 3226">
            <a:extLst>
              <a:ext uri="{FF2B5EF4-FFF2-40B4-BE49-F238E27FC236}">
                <a16:creationId xmlns:a16="http://schemas.microsoft.com/office/drawing/2014/main" id="{00000000-0008-0000-0000-00009A100000}"/>
              </a:ext>
            </a:extLst>
          </xdr:cNvPr>
          <xdr:cNvSpPr>
            <a:spLocks/>
          </xdr:cNvSpPr>
        </xdr:nvSpPr>
        <xdr:spPr bwMode="auto">
          <a:xfrm>
            <a:off x="8864" y="9230"/>
            <a:ext cx="3" cy="6"/>
          </a:xfrm>
          <a:custGeom>
            <a:avLst/>
            <a:gdLst>
              <a:gd name="T0" fmla="*/ 6 w 9"/>
              <a:gd name="T1" fmla="*/ 18 h 18"/>
              <a:gd name="T2" fmla="*/ 7 w 9"/>
              <a:gd name="T3" fmla="*/ 16 h 18"/>
              <a:gd name="T4" fmla="*/ 9 w 9"/>
              <a:gd name="T5" fmla="*/ 14 h 18"/>
              <a:gd name="T6" fmla="*/ 9 w 9"/>
              <a:gd name="T7" fmla="*/ 11 h 18"/>
              <a:gd name="T8" fmla="*/ 9 w 9"/>
              <a:gd name="T9" fmla="*/ 8 h 18"/>
              <a:gd name="T10" fmla="*/ 7 w 9"/>
              <a:gd name="T11" fmla="*/ 6 h 18"/>
              <a:gd name="T12" fmla="*/ 6 w 9"/>
              <a:gd name="T13" fmla="*/ 4 h 18"/>
              <a:gd name="T14" fmla="*/ 3 w 9"/>
              <a:gd name="T15" fmla="*/ 1 h 18"/>
              <a:gd name="T16" fmla="*/ 0 w 9"/>
              <a:gd name="T17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9" h="18">
                <a:moveTo>
                  <a:pt x="6" y="18"/>
                </a:moveTo>
                <a:lnTo>
                  <a:pt x="7" y="16"/>
                </a:lnTo>
                <a:lnTo>
                  <a:pt x="9" y="14"/>
                </a:lnTo>
                <a:lnTo>
                  <a:pt x="9" y="11"/>
                </a:lnTo>
                <a:lnTo>
                  <a:pt x="9" y="8"/>
                </a:lnTo>
                <a:lnTo>
                  <a:pt x="7" y="6"/>
                </a:lnTo>
                <a:lnTo>
                  <a:pt x="6" y="4"/>
                </a:lnTo>
                <a:lnTo>
                  <a:pt x="3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51" name="Line 3227">
            <a:extLst>
              <a:ext uri="{FF2B5EF4-FFF2-40B4-BE49-F238E27FC236}">
                <a16:creationId xmlns:a16="http://schemas.microsoft.com/office/drawing/2014/main" id="{00000000-0008-0000-0000-00009B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7098" y="10964"/>
            <a:ext cx="12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52" name="Freeform 3228">
            <a:extLst>
              <a:ext uri="{FF2B5EF4-FFF2-40B4-BE49-F238E27FC236}">
                <a16:creationId xmlns:a16="http://schemas.microsoft.com/office/drawing/2014/main" id="{00000000-0008-0000-0000-00009C100000}"/>
              </a:ext>
            </a:extLst>
          </xdr:cNvPr>
          <xdr:cNvSpPr>
            <a:spLocks/>
          </xdr:cNvSpPr>
        </xdr:nvSpPr>
        <xdr:spPr bwMode="auto">
          <a:xfrm>
            <a:off x="8703" y="9303"/>
            <a:ext cx="2" cy="1"/>
          </a:xfrm>
          <a:custGeom>
            <a:avLst/>
            <a:gdLst>
              <a:gd name="T0" fmla="*/ 5 w 5"/>
              <a:gd name="T1" fmla="*/ 3 w 5"/>
              <a:gd name="T2" fmla="*/ 2 w 5"/>
              <a:gd name="T3" fmla="*/ 0 w 5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</a:cxnLst>
            <a:rect l="0" t="0" r="r" b="b"/>
            <a:pathLst>
              <a:path w="5">
                <a:moveTo>
                  <a:pt x="5" y="0"/>
                </a:moveTo>
                <a:lnTo>
                  <a:pt x="3" y="0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53" name="Freeform 3229">
            <a:extLst>
              <a:ext uri="{FF2B5EF4-FFF2-40B4-BE49-F238E27FC236}">
                <a16:creationId xmlns:a16="http://schemas.microsoft.com/office/drawing/2014/main" id="{00000000-0008-0000-0000-00009D100000}"/>
              </a:ext>
            </a:extLst>
          </xdr:cNvPr>
          <xdr:cNvSpPr>
            <a:spLocks/>
          </xdr:cNvSpPr>
        </xdr:nvSpPr>
        <xdr:spPr bwMode="auto">
          <a:xfrm>
            <a:off x="8707" y="9301"/>
            <a:ext cx="2" cy="1"/>
          </a:xfrm>
          <a:custGeom>
            <a:avLst/>
            <a:gdLst>
              <a:gd name="T0" fmla="*/ 7 w 7"/>
              <a:gd name="T1" fmla="*/ 0 h 3"/>
              <a:gd name="T2" fmla="*/ 6 w 7"/>
              <a:gd name="T3" fmla="*/ 0 h 3"/>
              <a:gd name="T4" fmla="*/ 4 w 7"/>
              <a:gd name="T5" fmla="*/ 2 h 3"/>
              <a:gd name="T6" fmla="*/ 3 w 7"/>
              <a:gd name="T7" fmla="*/ 2 h 3"/>
              <a:gd name="T8" fmla="*/ 1 w 7"/>
              <a:gd name="T9" fmla="*/ 2 h 3"/>
              <a:gd name="T10" fmla="*/ 0 w 7"/>
              <a:gd name="T11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3">
                <a:moveTo>
                  <a:pt x="7" y="0"/>
                </a:moveTo>
                <a:lnTo>
                  <a:pt x="6" y="0"/>
                </a:lnTo>
                <a:lnTo>
                  <a:pt x="4" y="2"/>
                </a:lnTo>
                <a:lnTo>
                  <a:pt x="3" y="2"/>
                </a:lnTo>
                <a:lnTo>
                  <a:pt x="1" y="2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54" name="Line 3230">
            <a:extLst>
              <a:ext uri="{FF2B5EF4-FFF2-40B4-BE49-F238E27FC236}">
                <a16:creationId xmlns:a16="http://schemas.microsoft.com/office/drawing/2014/main" id="{00000000-0008-0000-0000-00009E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12" y="8835"/>
            <a:ext cx="1233" cy="71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55" name="Line 3231">
            <a:extLst>
              <a:ext uri="{FF2B5EF4-FFF2-40B4-BE49-F238E27FC236}">
                <a16:creationId xmlns:a16="http://schemas.microsoft.com/office/drawing/2014/main" id="{00000000-0008-0000-0000-00009F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6862" y="840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56" name="Line 3232">
            <a:extLst>
              <a:ext uri="{FF2B5EF4-FFF2-40B4-BE49-F238E27FC236}">
                <a16:creationId xmlns:a16="http://schemas.microsoft.com/office/drawing/2014/main" id="{00000000-0008-0000-0000-0000A0100000}"/>
              </a:ext>
            </a:extLst>
          </xdr:cNvPr>
          <xdr:cNvSpPr>
            <a:spLocks noChangeShapeType="1"/>
          </xdr:cNvSpPr>
        </xdr:nvSpPr>
        <xdr:spPr bwMode="auto">
          <a:xfrm>
            <a:off x="7146" y="8413"/>
            <a:ext cx="3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57" name="Freeform 3233">
            <a:extLst>
              <a:ext uri="{FF2B5EF4-FFF2-40B4-BE49-F238E27FC236}">
                <a16:creationId xmlns:a16="http://schemas.microsoft.com/office/drawing/2014/main" id="{00000000-0008-0000-0000-0000A1100000}"/>
              </a:ext>
            </a:extLst>
          </xdr:cNvPr>
          <xdr:cNvSpPr>
            <a:spLocks/>
          </xdr:cNvSpPr>
        </xdr:nvSpPr>
        <xdr:spPr bwMode="auto">
          <a:xfrm>
            <a:off x="7144" y="8411"/>
            <a:ext cx="2" cy="2"/>
          </a:xfrm>
          <a:custGeom>
            <a:avLst/>
            <a:gdLst>
              <a:gd name="T0" fmla="*/ 7 w 7"/>
              <a:gd name="T1" fmla="*/ 7 h 7"/>
              <a:gd name="T2" fmla="*/ 6 w 7"/>
              <a:gd name="T3" fmla="*/ 5 h 7"/>
              <a:gd name="T4" fmla="*/ 4 w 7"/>
              <a:gd name="T5" fmla="*/ 4 h 7"/>
              <a:gd name="T6" fmla="*/ 4 w 7"/>
              <a:gd name="T7" fmla="*/ 3 h 7"/>
              <a:gd name="T8" fmla="*/ 3 w 7"/>
              <a:gd name="T9" fmla="*/ 3 h 7"/>
              <a:gd name="T10" fmla="*/ 3 w 7"/>
              <a:gd name="T11" fmla="*/ 1 h 7"/>
              <a:gd name="T12" fmla="*/ 2 w 7"/>
              <a:gd name="T13" fmla="*/ 1 h 7"/>
              <a:gd name="T14" fmla="*/ 2 w 7"/>
              <a:gd name="T15" fmla="*/ 0 h 7"/>
              <a:gd name="T16" fmla="*/ 0 w 7"/>
              <a:gd name="T17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7" h="7">
                <a:moveTo>
                  <a:pt x="7" y="7"/>
                </a:moveTo>
                <a:lnTo>
                  <a:pt x="6" y="5"/>
                </a:lnTo>
                <a:lnTo>
                  <a:pt x="4" y="4"/>
                </a:lnTo>
                <a:lnTo>
                  <a:pt x="4" y="3"/>
                </a:lnTo>
                <a:lnTo>
                  <a:pt x="3" y="3"/>
                </a:lnTo>
                <a:lnTo>
                  <a:pt x="3" y="1"/>
                </a:lnTo>
                <a:lnTo>
                  <a:pt x="2" y="1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58" name="Line 3234">
            <a:extLst>
              <a:ext uri="{FF2B5EF4-FFF2-40B4-BE49-F238E27FC236}">
                <a16:creationId xmlns:a16="http://schemas.microsoft.com/office/drawing/2014/main" id="{00000000-0008-0000-0000-0000A2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0" y="936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59" name="Freeform 3235">
            <a:extLst>
              <a:ext uri="{FF2B5EF4-FFF2-40B4-BE49-F238E27FC236}">
                <a16:creationId xmlns:a16="http://schemas.microsoft.com/office/drawing/2014/main" id="{00000000-0008-0000-0000-0000A3100000}"/>
              </a:ext>
            </a:extLst>
          </xdr:cNvPr>
          <xdr:cNvSpPr>
            <a:spLocks/>
          </xdr:cNvSpPr>
        </xdr:nvSpPr>
        <xdr:spPr bwMode="auto">
          <a:xfrm>
            <a:off x="8666" y="11802"/>
            <a:ext cx="2" cy="5"/>
          </a:xfrm>
          <a:custGeom>
            <a:avLst/>
            <a:gdLst>
              <a:gd name="T0" fmla="*/ 7 w 7"/>
              <a:gd name="T1" fmla="*/ 16 h 16"/>
              <a:gd name="T2" fmla="*/ 6 w 7"/>
              <a:gd name="T3" fmla="*/ 10 h 16"/>
              <a:gd name="T4" fmla="*/ 4 w 7"/>
              <a:gd name="T5" fmla="*/ 6 h 16"/>
              <a:gd name="T6" fmla="*/ 0 w 7"/>
              <a:gd name="T7" fmla="*/ 0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16">
                <a:moveTo>
                  <a:pt x="7" y="16"/>
                </a:moveTo>
                <a:lnTo>
                  <a:pt x="6" y="10"/>
                </a:lnTo>
                <a:lnTo>
                  <a:pt x="4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60" name="Line 3236">
            <a:extLst>
              <a:ext uri="{FF2B5EF4-FFF2-40B4-BE49-F238E27FC236}">
                <a16:creationId xmlns:a16="http://schemas.microsoft.com/office/drawing/2014/main" id="{00000000-0008-0000-0000-0000A4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26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61" name="Freeform 3237">
            <a:extLst>
              <a:ext uri="{FF2B5EF4-FFF2-40B4-BE49-F238E27FC236}">
                <a16:creationId xmlns:a16="http://schemas.microsoft.com/office/drawing/2014/main" id="{00000000-0008-0000-0000-0000A5100000}"/>
              </a:ext>
            </a:extLst>
          </xdr:cNvPr>
          <xdr:cNvSpPr>
            <a:spLocks/>
          </xdr:cNvSpPr>
        </xdr:nvSpPr>
        <xdr:spPr bwMode="auto">
          <a:xfrm>
            <a:off x="8649" y="9236"/>
            <a:ext cx="18" cy="25"/>
          </a:xfrm>
          <a:custGeom>
            <a:avLst/>
            <a:gdLst>
              <a:gd name="T0" fmla="*/ 0 w 52"/>
              <a:gd name="T1" fmla="*/ 75 h 75"/>
              <a:gd name="T2" fmla="*/ 0 w 52"/>
              <a:gd name="T3" fmla="*/ 67 h 75"/>
              <a:gd name="T4" fmla="*/ 2 w 52"/>
              <a:gd name="T5" fmla="*/ 62 h 75"/>
              <a:gd name="T6" fmla="*/ 3 w 52"/>
              <a:gd name="T7" fmla="*/ 55 h 75"/>
              <a:gd name="T8" fmla="*/ 6 w 52"/>
              <a:gd name="T9" fmla="*/ 48 h 75"/>
              <a:gd name="T10" fmla="*/ 9 w 52"/>
              <a:gd name="T11" fmla="*/ 42 h 75"/>
              <a:gd name="T12" fmla="*/ 13 w 52"/>
              <a:gd name="T13" fmla="*/ 35 h 75"/>
              <a:gd name="T14" fmla="*/ 17 w 52"/>
              <a:gd name="T15" fmla="*/ 29 h 75"/>
              <a:gd name="T16" fmla="*/ 23 w 52"/>
              <a:gd name="T17" fmla="*/ 22 h 75"/>
              <a:gd name="T18" fmla="*/ 30 w 52"/>
              <a:gd name="T19" fmla="*/ 16 h 75"/>
              <a:gd name="T20" fmla="*/ 36 w 52"/>
              <a:gd name="T21" fmla="*/ 10 h 75"/>
              <a:gd name="T22" fmla="*/ 44 w 52"/>
              <a:gd name="T23" fmla="*/ 6 h 75"/>
              <a:gd name="T24" fmla="*/ 52 w 52"/>
              <a:gd name="T25" fmla="*/ 0 h 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52" h="75">
                <a:moveTo>
                  <a:pt x="0" y="75"/>
                </a:moveTo>
                <a:lnTo>
                  <a:pt x="0" y="67"/>
                </a:lnTo>
                <a:lnTo>
                  <a:pt x="2" y="62"/>
                </a:lnTo>
                <a:lnTo>
                  <a:pt x="3" y="55"/>
                </a:lnTo>
                <a:lnTo>
                  <a:pt x="6" y="48"/>
                </a:lnTo>
                <a:lnTo>
                  <a:pt x="9" y="42"/>
                </a:lnTo>
                <a:lnTo>
                  <a:pt x="13" y="35"/>
                </a:lnTo>
                <a:lnTo>
                  <a:pt x="17" y="29"/>
                </a:lnTo>
                <a:lnTo>
                  <a:pt x="23" y="22"/>
                </a:lnTo>
                <a:lnTo>
                  <a:pt x="30" y="16"/>
                </a:lnTo>
                <a:lnTo>
                  <a:pt x="36" y="10"/>
                </a:lnTo>
                <a:lnTo>
                  <a:pt x="44" y="6"/>
                </a:lnTo>
                <a:lnTo>
                  <a:pt x="5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62" name="Freeform 3238">
            <a:extLst>
              <a:ext uri="{FF2B5EF4-FFF2-40B4-BE49-F238E27FC236}">
                <a16:creationId xmlns:a16="http://schemas.microsoft.com/office/drawing/2014/main" id="{00000000-0008-0000-0000-0000A6100000}"/>
              </a:ext>
            </a:extLst>
          </xdr:cNvPr>
          <xdr:cNvSpPr>
            <a:spLocks/>
          </xdr:cNvSpPr>
        </xdr:nvSpPr>
        <xdr:spPr bwMode="auto">
          <a:xfrm>
            <a:off x="8664" y="9353"/>
            <a:ext cx="1" cy="1"/>
          </a:xfrm>
          <a:custGeom>
            <a:avLst/>
            <a:gdLst>
              <a:gd name="T0" fmla="*/ 0 w 3"/>
              <a:gd name="T1" fmla="*/ 5 h 5"/>
              <a:gd name="T2" fmla="*/ 0 w 3"/>
              <a:gd name="T3" fmla="*/ 4 h 5"/>
              <a:gd name="T4" fmla="*/ 2 w 3"/>
              <a:gd name="T5" fmla="*/ 4 h 5"/>
              <a:gd name="T6" fmla="*/ 2 w 3"/>
              <a:gd name="T7" fmla="*/ 3 h 5"/>
              <a:gd name="T8" fmla="*/ 2 w 3"/>
              <a:gd name="T9" fmla="*/ 1 h 5"/>
              <a:gd name="T10" fmla="*/ 3 w 3"/>
              <a:gd name="T11" fmla="*/ 1 h 5"/>
              <a:gd name="T12" fmla="*/ 3 w 3"/>
              <a:gd name="T13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3" h="5">
                <a:moveTo>
                  <a:pt x="0" y="5"/>
                </a:moveTo>
                <a:lnTo>
                  <a:pt x="0" y="4"/>
                </a:lnTo>
                <a:lnTo>
                  <a:pt x="2" y="4"/>
                </a:lnTo>
                <a:lnTo>
                  <a:pt x="2" y="3"/>
                </a:lnTo>
                <a:lnTo>
                  <a:pt x="2" y="1"/>
                </a:lnTo>
                <a:lnTo>
                  <a:pt x="3" y="1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63" name="Freeform 3239">
            <a:extLst>
              <a:ext uri="{FF2B5EF4-FFF2-40B4-BE49-F238E27FC236}">
                <a16:creationId xmlns:a16="http://schemas.microsoft.com/office/drawing/2014/main" id="{00000000-0008-0000-0000-0000A7100000}"/>
              </a:ext>
            </a:extLst>
          </xdr:cNvPr>
          <xdr:cNvSpPr>
            <a:spLocks/>
          </xdr:cNvSpPr>
        </xdr:nvSpPr>
        <xdr:spPr bwMode="auto">
          <a:xfrm>
            <a:off x="8664" y="9356"/>
            <a:ext cx="1" cy="2"/>
          </a:xfrm>
          <a:custGeom>
            <a:avLst/>
            <a:gdLst>
              <a:gd name="T0" fmla="*/ 1 w 1"/>
              <a:gd name="T1" fmla="*/ 0 h 5"/>
              <a:gd name="T2" fmla="*/ 1 w 1"/>
              <a:gd name="T3" fmla="*/ 1 h 5"/>
              <a:gd name="T4" fmla="*/ 1 w 1"/>
              <a:gd name="T5" fmla="*/ 3 h 5"/>
              <a:gd name="T6" fmla="*/ 1 w 1"/>
              <a:gd name="T7" fmla="*/ 4 h 5"/>
              <a:gd name="T8" fmla="*/ 0 w 1"/>
              <a:gd name="T9" fmla="*/ 4 h 5"/>
              <a:gd name="T10" fmla="*/ 0 w 1"/>
              <a:gd name="T11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" h="5">
                <a:moveTo>
                  <a:pt x="1" y="0"/>
                </a:moveTo>
                <a:lnTo>
                  <a:pt x="1" y="1"/>
                </a:lnTo>
                <a:lnTo>
                  <a:pt x="1" y="3"/>
                </a:lnTo>
                <a:lnTo>
                  <a:pt x="1" y="4"/>
                </a:lnTo>
                <a:lnTo>
                  <a:pt x="0" y="4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64" name="Line 3240">
            <a:extLst>
              <a:ext uri="{FF2B5EF4-FFF2-40B4-BE49-F238E27FC236}">
                <a16:creationId xmlns:a16="http://schemas.microsoft.com/office/drawing/2014/main" id="{00000000-0008-0000-0000-0000A8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26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65" name="Freeform 3241">
            <a:extLst>
              <a:ext uri="{FF2B5EF4-FFF2-40B4-BE49-F238E27FC236}">
                <a16:creationId xmlns:a16="http://schemas.microsoft.com/office/drawing/2014/main" id="{00000000-0008-0000-0000-0000A9100000}"/>
              </a:ext>
            </a:extLst>
          </xdr:cNvPr>
          <xdr:cNvSpPr>
            <a:spLocks/>
          </xdr:cNvSpPr>
        </xdr:nvSpPr>
        <xdr:spPr bwMode="auto">
          <a:xfrm>
            <a:off x="8650" y="9333"/>
            <a:ext cx="1" cy="3"/>
          </a:xfrm>
          <a:custGeom>
            <a:avLst/>
            <a:gdLst>
              <a:gd name="T0" fmla="*/ 1 w 1"/>
              <a:gd name="T1" fmla="*/ 0 h 10"/>
              <a:gd name="T2" fmla="*/ 1 w 1"/>
              <a:gd name="T3" fmla="*/ 9 h 10"/>
              <a:gd name="T4" fmla="*/ 0 w 1"/>
              <a:gd name="T5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10">
                <a:moveTo>
                  <a:pt x="1" y="0"/>
                </a:moveTo>
                <a:lnTo>
                  <a:pt x="1" y="9"/>
                </a:lnTo>
                <a:lnTo>
                  <a:pt x="0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66" name="Line 3242">
            <a:extLst>
              <a:ext uri="{FF2B5EF4-FFF2-40B4-BE49-F238E27FC236}">
                <a16:creationId xmlns:a16="http://schemas.microsoft.com/office/drawing/2014/main" id="{00000000-0008-0000-0000-0000AA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22" y="936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67" name="Freeform 3243">
            <a:extLst>
              <a:ext uri="{FF2B5EF4-FFF2-40B4-BE49-F238E27FC236}">
                <a16:creationId xmlns:a16="http://schemas.microsoft.com/office/drawing/2014/main" id="{00000000-0008-0000-0000-0000AB100000}"/>
              </a:ext>
            </a:extLst>
          </xdr:cNvPr>
          <xdr:cNvSpPr>
            <a:spLocks/>
          </xdr:cNvSpPr>
        </xdr:nvSpPr>
        <xdr:spPr bwMode="auto">
          <a:xfrm>
            <a:off x="8330" y="11692"/>
            <a:ext cx="2" cy="4"/>
          </a:xfrm>
          <a:custGeom>
            <a:avLst/>
            <a:gdLst>
              <a:gd name="T0" fmla="*/ 0 w 7"/>
              <a:gd name="T1" fmla="*/ 12 h 12"/>
              <a:gd name="T2" fmla="*/ 0 w 7"/>
              <a:gd name="T3" fmla="*/ 9 h 12"/>
              <a:gd name="T4" fmla="*/ 1 w 7"/>
              <a:gd name="T5" fmla="*/ 6 h 12"/>
              <a:gd name="T6" fmla="*/ 4 w 7"/>
              <a:gd name="T7" fmla="*/ 3 h 12"/>
              <a:gd name="T8" fmla="*/ 7 w 7"/>
              <a:gd name="T9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7" h="12">
                <a:moveTo>
                  <a:pt x="0" y="12"/>
                </a:moveTo>
                <a:lnTo>
                  <a:pt x="0" y="9"/>
                </a:lnTo>
                <a:lnTo>
                  <a:pt x="1" y="6"/>
                </a:lnTo>
                <a:lnTo>
                  <a:pt x="4" y="3"/>
                </a:lnTo>
                <a:lnTo>
                  <a:pt x="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68" name="Freeform 3244">
            <a:extLst>
              <a:ext uri="{FF2B5EF4-FFF2-40B4-BE49-F238E27FC236}">
                <a16:creationId xmlns:a16="http://schemas.microsoft.com/office/drawing/2014/main" id="{00000000-0008-0000-0000-0000AC100000}"/>
              </a:ext>
            </a:extLst>
          </xdr:cNvPr>
          <xdr:cNvSpPr>
            <a:spLocks/>
          </xdr:cNvSpPr>
        </xdr:nvSpPr>
        <xdr:spPr bwMode="auto">
          <a:xfrm>
            <a:off x="8647" y="9260"/>
            <a:ext cx="1" cy="5"/>
          </a:xfrm>
          <a:custGeom>
            <a:avLst/>
            <a:gdLst>
              <a:gd name="T0" fmla="*/ 0 w 3"/>
              <a:gd name="T1" fmla="*/ 14 h 14"/>
              <a:gd name="T2" fmla="*/ 3 w 3"/>
              <a:gd name="T3" fmla="*/ 2 h 14"/>
              <a:gd name="T4" fmla="*/ 3 w 3"/>
              <a:gd name="T5" fmla="*/ 0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4">
                <a:moveTo>
                  <a:pt x="0" y="14"/>
                </a:moveTo>
                <a:lnTo>
                  <a:pt x="3" y="2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69" name="Line 3245">
            <a:extLst>
              <a:ext uri="{FF2B5EF4-FFF2-40B4-BE49-F238E27FC236}">
                <a16:creationId xmlns:a16="http://schemas.microsoft.com/office/drawing/2014/main" id="{00000000-0008-0000-0000-0000AD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65" y="9269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70" name="Freeform 3246">
            <a:extLst>
              <a:ext uri="{FF2B5EF4-FFF2-40B4-BE49-F238E27FC236}">
                <a16:creationId xmlns:a16="http://schemas.microsoft.com/office/drawing/2014/main" id="{00000000-0008-0000-0000-0000AE100000}"/>
              </a:ext>
            </a:extLst>
          </xdr:cNvPr>
          <xdr:cNvSpPr>
            <a:spLocks/>
          </xdr:cNvSpPr>
        </xdr:nvSpPr>
        <xdr:spPr bwMode="auto">
          <a:xfrm>
            <a:off x="8866" y="9239"/>
            <a:ext cx="1" cy="1"/>
          </a:xfrm>
          <a:custGeom>
            <a:avLst/>
            <a:gdLst>
              <a:gd name="T0" fmla="*/ 0 w 1"/>
              <a:gd name="T1" fmla="*/ 3 h 3"/>
              <a:gd name="T2" fmla="*/ 0 w 1"/>
              <a:gd name="T3" fmla="*/ 2 h 3"/>
              <a:gd name="T4" fmla="*/ 1 w 1"/>
              <a:gd name="T5" fmla="*/ 2 h 3"/>
              <a:gd name="T6" fmla="*/ 1 w 1"/>
              <a:gd name="T7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" h="3">
                <a:moveTo>
                  <a:pt x="0" y="3"/>
                </a:moveTo>
                <a:lnTo>
                  <a:pt x="0" y="2"/>
                </a:lnTo>
                <a:lnTo>
                  <a:pt x="1" y="2"/>
                </a:lnTo>
                <a:lnTo>
                  <a:pt x="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71" name="Freeform 3247">
            <a:extLst>
              <a:ext uri="{FF2B5EF4-FFF2-40B4-BE49-F238E27FC236}">
                <a16:creationId xmlns:a16="http://schemas.microsoft.com/office/drawing/2014/main" id="{00000000-0008-0000-0000-0000AF100000}"/>
              </a:ext>
            </a:extLst>
          </xdr:cNvPr>
          <xdr:cNvSpPr>
            <a:spLocks/>
          </xdr:cNvSpPr>
        </xdr:nvSpPr>
        <xdr:spPr bwMode="auto">
          <a:xfrm>
            <a:off x="8837" y="9196"/>
            <a:ext cx="1" cy="1"/>
          </a:xfrm>
          <a:custGeom>
            <a:avLst/>
            <a:gdLst>
              <a:gd name="T0" fmla="*/ 0 w 1"/>
              <a:gd name="T1" fmla="*/ 1 h 1"/>
              <a:gd name="T2" fmla="*/ 0 w 1"/>
              <a:gd name="T3" fmla="*/ 0 h 1"/>
              <a:gd name="T4" fmla="*/ 1 w 1"/>
              <a:gd name="T5" fmla="*/ 0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1">
                <a:moveTo>
                  <a:pt x="0" y="1"/>
                </a:moveTo>
                <a:lnTo>
                  <a:pt x="0" y="0"/>
                </a:lnTo>
                <a:lnTo>
                  <a:pt x="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72" name="Freeform 3248">
            <a:extLst>
              <a:ext uri="{FF2B5EF4-FFF2-40B4-BE49-F238E27FC236}">
                <a16:creationId xmlns:a16="http://schemas.microsoft.com/office/drawing/2014/main" id="{00000000-0008-0000-0000-0000B0100000}"/>
              </a:ext>
            </a:extLst>
          </xdr:cNvPr>
          <xdr:cNvSpPr>
            <a:spLocks/>
          </xdr:cNvSpPr>
        </xdr:nvSpPr>
        <xdr:spPr bwMode="auto">
          <a:xfrm>
            <a:off x="8727" y="9226"/>
            <a:ext cx="6" cy="1"/>
          </a:xfrm>
          <a:custGeom>
            <a:avLst/>
            <a:gdLst>
              <a:gd name="T0" fmla="*/ 0 w 17"/>
              <a:gd name="T1" fmla="*/ 8 w 17"/>
              <a:gd name="T2" fmla="*/ 17 w 17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17">
                <a:moveTo>
                  <a:pt x="0" y="0"/>
                </a:moveTo>
                <a:lnTo>
                  <a:pt x="8" y="0"/>
                </a:lnTo>
                <a:lnTo>
                  <a:pt x="1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73" name="Freeform 3249">
            <a:extLst>
              <a:ext uri="{FF2B5EF4-FFF2-40B4-BE49-F238E27FC236}">
                <a16:creationId xmlns:a16="http://schemas.microsoft.com/office/drawing/2014/main" id="{00000000-0008-0000-0000-0000B1100000}"/>
              </a:ext>
            </a:extLst>
          </xdr:cNvPr>
          <xdr:cNvSpPr>
            <a:spLocks/>
          </xdr:cNvSpPr>
        </xdr:nvSpPr>
        <xdr:spPr bwMode="auto">
          <a:xfrm>
            <a:off x="8898" y="9261"/>
            <a:ext cx="3" cy="2"/>
          </a:xfrm>
          <a:custGeom>
            <a:avLst/>
            <a:gdLst>
              <a:gd name="T0" fmla="*/ 0 w 8"/>
              <a:gd name="T1" fmla="*/ 6 h 6"/>
              <a:gd name="T2" fmla="*/ 3 w 8"/>
              <a:gd name="T3" fmla="*/ 6 h 6"/>
              <a:gd name="T4" fmla="*/ 5 w 8"/>
              <a:gd name="T5" fmla="*/ 6 h 6"/>
              <a:gd name="T6" fmla="*/ 7 w 8"/>
              <a:gd name="T7" fmla="*/ 4 h 6"/>
              <a:gd name="T8" fmla="*/ 8 w 8"/>
              <a:gd name="T9" fmla="*/ 3 h 6"/>
              <a:gd name="T10" fmla="*/ 8 w 8"/>
              <a:gd name="T11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8" h="6">
                <a:moveTo>
                  <a:pt x="0" y="6"/>
                </a:moveTo>
                <a:lnTo>
                  <a:pt x="3" y="6"/>
                </a:lnTo>
                <a:lnTo>
                  <a:pt x="5" y="6"/>
                </a:lnTo>
                <a:lnTo>
                  <a:pt x="7" y="4"/>
                </a:lnTo>
                <a:lnTo>
                  <a:pt x="8" y="3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74" name="Freeform 3250">
            <a:extLst>
              <a:ext uri="{FF2B5EF4-FFF2-40B4-BE49-F238E27FC236}">
                <a16:creationId xmlns:a16="http://schemas.microsoft.com/office/drawing/2014/main" id="{00000000-0008-0000-0000-0000B2100000}"/>
              </a:ext>
            </a:extLst>
          </xdr:cNvPr>
          <xdr:cNvSpPr>
            <a:spLocks/>
          </xdr:cNvSpPr>
        </xdr:nvSpPr>
        <xdr:spPr bwMode="auto">
          <a:xfrm>
            <a:off x="8691" y="9302"/>
            <a:ext cx="12" cy="1"/>
          </a:xfrm>
          <a:custGeom>
            <a:avLst/>
            <a:gdLst>
              <a:gd name="T0" fmla="*/ 37 w 37"/>
              <a:gd name="T1" fmla="*/ 3 h 3"/>
              <a:gd name="T2" fmla="*/ 27 w 37"/>
              <a:gd name="T3" fmla="*/ 3 h 3"/>
              <a:gd name="T4" fmla="*/ 19 w 37"/>
              <a:gd name="T5" fmla="*/ 2 h 3"/>
              <a:gd name="T6" fmla="*/ 10 w 37"/>
              <a:gd name="T7" fmla="*/ 2 h 3"/>
              <a:gd name="T8" fmla="*/ 0 w 37"/>
              <a:gd name="T9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7" h="3">
                <a:moveTo>
                  <a:pt x="37" y="3"/>
                </a:moveTo>
                <a:lnTo>
                  <a:pt x="27" y="3"/>
                </a:lnTo>
                <a:lnTo>
                  <a:pt x="19" y="2"/>
                </a:lnTo>
                <a:lnTo>
                  <a:pt x="1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75" name="Line 3251">
            <a:extLst>
              <a:ext uri="{FF2B5EF4-FFF2-40B4-BE49-F238E27FC236}">
                <a16:creationId xmlns:a16="http://schemas.microsoft.com/office/drawing/2014/main" id="{00000000-0008-0000-0000-0000B3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336" y="936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76" name="Line 3252">
            <a:extLst>
              <a:ext uri="{FF2B5EF4-FFF2-40B4-BE49-F238E27FC236}">
                <a16:creationId xmlns:a16="http://schemas.microsoft.com/office/drawing/2014/main" id="{00000000-0008-0000-0000-0000B4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332" y="9364"/>
            <a:ext cx="4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77" name="Freeform 3253">
            <a:extLst>
              <a:ext uri="{FF2B5EF4-FFF2-40B4-BE49-F238E27FC236}">
                <a16:creationId xmlns:a16="http://schemas.microsoft.com/office/drawing/2014/main" id="{00000000-0008-0000-0000-0000B5100000}"/>
              </a:ext>
            </a:extLst>
          </xdr:cNvPr>
          <xdr:cNvSpPr>
            <a:spLocks/>
          </xdr:cNvSpPr>
        </xdr:nvSpPr>
        <xdr:spPr bwMode="auto">
          <a:xfrm>
            <a:off x="8611" y="9495"/>
            <a:ext cx="37" cy="4"/>
          </a:xfrm>
          <a:custGeom>
            <a:avLst/>
            <a:gdLst>
              <a:gd name="T0" fmla="*/ 0 w 111"/>
              <a:gd name="T1" fmla="*/ 4 h 14"/>
              <a:gd name="T2" fmla="*/ 10 w 111"/>
              <a:gd name="T3" fmla="*/ 9 h 14"/>
              <a:gd name="T4" fmla="*/ 21 w 111"/>
              <a:gd name="T5" fmla="*/ 12 h 14"/>
              <a:gd name="T6" fmla="*/ 33 w 111"/>
              <a:gd name="T7" fmla="*/ 13 h 14"/>
              <a:gd name="T8" fmla="*/ 44 w 111"/>
              <a:gd name="T9" fmla="*/ 14 h 14"/>
              <a:gd name="T10" fmla="*/ 57 w 111"/>
              <a:gd name="T11" fmla="*/ 14 h 14"/>
              <a:gd name="T12" fmla="*/ 69 w 111"/>
              <a:gd name="T13" fmla="*/ 13 h 14"/>
              <a:gd name="T14" fmla="*/ 80 w 111"/>
              <a:gd name="T15" fmla="*/ 12 h 14"/>
              <a:gd name="T16" fmla="*/ 91 w 111"/>
              <a:gd name="T17" fmla="*/ 7 h 14"/>
              <a:gd name="T18" fmla="*/ 101 w 111"/>
              <a:gd name="T19" fmla="*/ 4 h 14"/>
              <a:gd name="T20" fmla="*/ 111 w 111"/>
              <a:gd name="T21" fmla="*/ 0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11" h="14">
                <a:moveTo>
                  <a:pt x="0" y="4"/>
                </a:moveTo>
                <a:lnTo>
                  <a:pt x="10" y="9"/>
                </a:lnTo>
                <a:lnTo>
                  <a:pt x="21" y="12"/>
                </a:lnTo>
                <a:lnTo>
                  <a:pt x="33" y="13"/>
                </a:lnTo>
                <a:lnTo>
                  <a:pt x="44" y="14"/>
                </a:lnTo>
                <a:lnTo>
                  <a:pt x="57" y="14"/>
                </a:lnTo>
                <a:lnTo>
                  <a:pt x="69" y="13"/>
                </a:lnTo>
                <a:lnTo>
                  <a:pt x="80" y="12"/>
                </a:lnTo>
                <a:lnTo>
                  <a:pt x="91" y="7"/>
                </a:lnTo>
                <a:lnTo>
                  <a:pt x="101" y="4"/>
                </a:lnTo>
                <a:lnTo>
                  <a:pt x="11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78" name="Freeform 3254">
            <a:extLst>
              <a:ext uri="{FF2B5EF4-FFF2-40B4-BE49-F238E27FC236}">
                <a16:creationId xmlns:a16="http://schemas.microsoft.com/office/drawing/2014/main" id="{00000000-0008-0000-0000-0000B6100000}"/>
              </a:ext>
            </a:extLst>
          </xdr:cNvPr>
          <xdr:cNvSpPr>
            <a:spLocks/>
          </xdr:cNvSpPr>
        </xdr:nvSpPr>
        <xdr:spPr bwMode="auto">
          <a:xfrm>
            <a:off x="8332" y="9364"/>
            <a:ext cx="2" cy="1"/>
          </a:xfrm>
          <a:custGeom>
            <a:avLst/>
            <a:gdLst>
              <a:gd name="T0" fmla="*/ 0 w 7"/>
              <a:gd name="T1" fmla="*/ 0 h 2"/>
              <a:gd name="T2" fmla="*/ 1 w 7"/>
              <a:gd name="T3" fmla="*/ 0 h 2"/>
              <a:gd name="T4" fmla="*/ 4 w 7"/>
              <a:gd name="T5" fmla="*/ 2 h 2"/>
              <a:gd name="T6" fmla="*/ 7 w 7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2">
                <a:moveTo>
                  <a:pt x="0" y="0"/>
                </a:moveTo>
                <a:lnTo>
                  <a:pt x="1" y="0"/>
                </a:lnTo>
                <a:lnTo>
                  <a:pt x="4" y="2"/>
                </a:lnTo>
                <a:lnTo>
                  <a:pt x="7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79" name="Freeform 3255">
            <a:extLst>
              <a:ext uri="{FF2B5EF4-FFF2-40B4-BE49-F238E27FC236}">
                <a16:creationId xmlns:a16="http://schemas.microsoft.com/office/drawing/2014/main" id="{00000000-0008-0000-0000-0000B7100000}"/>
              </a:ext>
            </a:extLst>
          </xdr:cNvPr>
          <xdr:cNvSpPr>
            <a:spLocks/>
          </xdr:cNvSpPr>
        </xdr:nvSpPr>
        <xdr:spPr bwMode="auto">
          <a:xfrm>
            <a:off x="6862" y="8488"/>
            <a:ext cx="215" cy="145"/>
          </a:xfrm>
          <a:custGeom>
            <a:avLst/>
            <a:gdLst>
              <a:gd name="T0" fmla="*/ 643 w 643"/>
              <a:gd name="T1" fmla="*/ 436 h 436"/>
              <a:gd name="T2" fmla="*/ 528 w 643"/>
              <a:gd name="T3" fmla="*/ 368 h 436"/>
              <a:gd name="T4" fmla="*/ 417 w 643"/>
              <a:gd name="T5" fmla="*/ 296 h 436"/>
              <a:gd name="T6" fmla="*/ 309 w 643"/>
              <a:gd name="T7" fmla="*/ 225 h 436"/>
              <a:gd name="T8" fmla="*/ 203 w 643"/>
              <a:gd name="T9" fmla="*/ 151 h 436"/>
              <a:gd name="T10" fmla="*/ 100 w 643"/>
              <a:gd name="T11" fmla="*/ 75 h 436"/>
              <a:gd name="T12" fmla="*/ 0 w 643"/>
              <a:gd name="T13" fmla="*/ 0 h 4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3" h="436">
                <a:moveTo>
                  <a:pt x="643" y="436"/>
                </a:moveTo>
                <a:lnTo>
                  <a:pt x="528" y="368"/>
                </a:lnTo>
                <a:lnTo>
                  <a:pt x="417" y="296"/>
                </a:lnTo>
                <a:lnTo>
                  <a:pt x="309" y="225"/>
                </a:lnTo>
                <a:lnTo>
                  <a:pt x="203" y="151"/>
                </a:lnTo>
                <a:lnTo>
                  <a:pt x="100" y="7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80" name="Freeform 3256">
            <a:extLst>
              <a:ext uri="{FF2B5EF4-FFF2-40B4-BE49-F238E27FC236}">
                <a16:creationId xmlns:a16="http://schemas.microsoft.com/office/drawing/2014/main" id="{00000000-0008-0000-0000-0000B8100000}"/>
              </a:ext>
            </a:extLst>
          </xdr:cNvPr>
          <xdr:cNvSpPr>
            <a:spLocks/>
          </xdr:cNvSpPr>
        </xdr:nvSpPr>
        <xdr:spPr bwMode="auto">
          <a:xfrm>
            <a:off x="7077" y="8633"/>
            <a:ext cx="14" cy="16"/>
          </a:xfrm>
          <a:custGeom>
            <a:avLst/>
            <a:gdLst>
              <a:gd name="T0" fmla="*/ 0 w 44"/>
              <a:gd name="T1" fmla="*/ 0 h 47"/>
              <a:gd name="T2" fmla="*/ 10 w 44"/>
              <a:gd name="T3" fmla="*/ 7 h 47"/>
              <a:gd name="T4" fmla="*/ 18 w 44"/>
              <a:gd name="T5" fmla="*/ 14 h 47"/>
              <a:gd name="T6" fmla="*/ 27 w 44"/>
              <a:gd name="T7" fmla="*/ 21 h 47"/>
              <a:gd name="T8" fmla="*/ 34 w 44"/>
              <a:gd name="T9" fmla="*/ 30 h 47"/>
              <a:gd name="T10" fmla="*/ 39 w 44"/>
              <a:gd name="T11" fmla="*/ 39 h 47"/>
              <a:gd name="T12" fmla="*/ 44 w 44"/>
              <a:gd name="T13" fmla="*/ 47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4" h="47">
                <a:moveTo>
                  <a:pt x="0" y="0"/>
                </a:moveTo>
                <a:lnTo>
                  <a:pt x="10" y="7"/>
                </a:lnTo>
                <a:lnTo>
                  <a:pt x="18" y="14"/>
                </a:lnTo>
                <a:lnTo>
                  <a:pt x="27" y="21"/>
                </a:lnTo>
                <a:lnTo>
                  <a:pt x="34" y="30"/>
                </a:lnTo>
                <a:lnTo>
                  <a:pt x="39" y="39"/>
                </a:lnTo>
                <a:lnTo>
                  <a:pt x="44" y="4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81" name="Line 3257">
            <a:extLst>
              <a:ext uri="{FF2B5EF4-FFF2-40B4-BE49-F238E27FC236}">
                <a16:creationId xmlns:a16="http://schemas.microsoft.com/office/drawing/2014/main" id="{00000000-0008-0000-0000-0000B9100000}"/>
              </a:ext>
            </a:extLst>
          </xdr:cNvPr>
          <xdr:cNvSpPr>
            <a:spLocks noChangeShapeType="1"/>
          </xdr:cNvSpPr>
        </xdr:nvSpPr>
        <xdr:spPr bwMode="auto">
          <a:xfrm>
            <a:off x="7093" y="865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82" name="Freeform 3258">
            <a:extLst>
              <a:ext uri="{FF2B5EF4-FFF2-40B4-BE49-F238E27FC236}">
                <a16:creationId xmlns:a16="http://schemas.microsoft.com/office/drawing/2014/main" id="{00000000-0008-0000-0000-0000BA100000}"/>
              </a:ext>
            </a:extLst>
          </xdr:cNvPr>
          <xdr:cNvSpPr>
            <a:spLocks/>
          </xdr:cNvSpPr>
        </xdr:nvSpPr>
        <xdr:spPr bwMode="auto">
          <a:xfrm>
            <a:off x="7079" y="8554"/>
            <a:ext cx="13" cy="22"/>
          </a:xfrm>
          <a:custGeom>
            <a:avLst/>
            <a:gdLst>
              <a:gd name="T0" fmla="*/ 0 w 37"/>
              <a:gd name="T1" fmla="*/ 0 h 67"/>
              <a:gd name="T2" fmla="*/ 4 w 37"/>
              <a:gd name="T3" fmla="*/ 3 h 67"/>
              <a:gd name="T4" fmla="*/ 10 w 37"/>
              <a:gd name="T5" fmla="*/ 7 h 67"/>
              <a:gd name="T6" fmla="*/ 14 w 37"/>
              <a:gd name="T7" fmla="*/ 11 h 67"/>
              <a:gd name="T8" fmla="*/ 19 w 37"/>
              <a:gd name="T9" fmla="*/ 16 h 67"/>
              <a:gd name="T10" fmla="*/ 21 w 37"/>
              <a:gd name="T11" fmla="*/ 20 h 67"/>
              <a:gd name="T12" fmla="*/ 24 w 37"/>
              <a:gd name="T13" fmla="*/ 24 h 67"/>
              <a:gd name="T14" fmla="*/ 27 w 37"/>
              <a:gd name="T15" fmla="*/ 28 h 67"/>
              <a:gd name="T16" fmla="*/ 30 w 37"/>
              <a:gd name="T17" fmla="*/ 33 h 67"/>
              <a:gd name="T18" fmla="*/ 31 w 37"/>
              <a:gd name="T19" fmla="*/ 37 h 67"/>
              <a:gd name="T20" fmla="*/ 33 w 37"/>
              <a:gd name="T21" fmla="*/ 41 h 67"/>
              <a:gd name="T22" fmla="*/ 34 w 37"/>
              <a:gd name="T23" fmla="*/ 47 h 67"/>
              <a:gd name="T24" fmla="*/ 36 w 37"/>
              <a:gd name="T25" fmla="*/ 51 h 67"/>
              <a:gd name="T26" fmla="*/ 36 w 37"/>
              <a:gd name="T27" fmla="*/ 56 h 67"/>
              <a:gd name="T28" fmla="*/ 36 w 37"/>
              <a:gd name="T29" fmla="*/ 60 h 67"/>
              <a:gd name="T30" fmla="*/ 37 w 37"/>
              <a:gd name="T31" fmla="*/ 64 h 67"/>
              <a:gd name="T32" fmla="*/ 37 w 37"/>
              <a:gd name="T33" fmla="*/ 67 h 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37" h="67">
                <a:moveTo>
                  <a:pt x="0" y="0"/>
                </a:moveTo>
                <a:lnTo>
                  <a:pt x="4" y="3"/>
                </a:lnTo>
                <a:lnTo>
                  <a:pt x="10" y="7"/>
                </a:lnTo>
                <a:lnTo>
                  <a:pt x="14" y="11"/>
                </a:lnTo>
                <a:lnTo>
                  <a:pt x="19" y="16"/>
                </a:lnTo>
                <a:lnTo>
                  <a:pt x="21" y="20"/>
                </a:lnTo>
                <a:lnTo>
                  <a:pt x="24" y="24"/>
                </a:lnTo>
                <a:lnTo>
                  <a:pt x="27" y="28"/>
                </a:lnTo>
                <a:lnTo>
                  <a:pt x="30" y="33"/>
                </a:lnTo>
                <a:lnTo>
                  <a:pt x="31" y="37"/>
                </a:lnTo>
                <a:lnTo>
                  <a:pt x="33" y="41"/>
                </a:lnTo>
                <a:lnTo>
                  <a:pt x="34" y="47"/>
                </a:lnTo>
                <a:lnTo>
                  <a:pt x="36" y="51"/>
                </a:lnTo>
                <a:lnTo>
                  <a:pt x="36" y="56"/>
                </a:lnTo>
                <a:lnTo>
                  <a:pt x="36" y="60"/>
                </a:lnTo>
                <a:lnTo>
                  <a:pt x="37" y="64"/>
                </a:lnTo>
                <a:lnTo>
                  <a:pt x="37" y="67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83" name="Freeform 3259">
            <a:extLst>
              <a:ext uri="{FF2B5EF4-FFF2-40B4-BE49-F238E27FC236}">
                <a16:creationId xmlns:a16="http://schemas.microsoft.com/office/drawing/2014/main" id="{00000000-0008-0000-0000-0000BB100000}"/>
              </a:ext>
            </a:extLst>
          </xdr:cNvPr>
          <xdr:cNvSpPr>
            <a:spLocks/>
          </xdr:cNvSpPr>
        </xdr:nvSpPr>
        <xdr:spPr bwMode="auto">
          <a:xfrm>
            <a:off x="7149" y="8415"/>
            <a:ext cx="8" cy="7"/>
          </a:xfrm>
          <a:custGeom>
            <a:avLst/>
            <a:gdLst>
              <a:gd name="T0" fmla="*/ 0 w 26"/>
              <a:gd name="T1" fmla="*/ 0 h 19"/>
              <a:gd name="T2" fmla="*/ 8 w 26"/>
              <a:gd name="T3" fmla="*/ 7 h 19"/>
              <a:gd name="T4" fmla="*/ 16 w 26"/>
              <a:gd name="T5" fmla="*/ 13 h 19"/>
              <a:gd name="T6" fmla="*/ 26 w 26"/>
              <a:gd name="T7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6" h="19">
                <a:moveTo>
                  <a:pt x="0" y="0"/>
                </a:moveTo>
                <a:lnTo>
                  <a:pt x="8" y="7"/>
                </a:lnTo>
                <a:lnTo>
                  <a:pt x="16" y="13"/>
                </a:lnTo>
                <a:lnTo>
                  <a:pt x="26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84" name="Freeform 3260">
            <a:extLst>
              <a:ext uri="{FF2B5EF4-FFF2-40B4-BE49-F238E27FC236}">
                <a16:creationId xmlns:a16="http://schemas.microsoft.com/office/drawing/2014/main" id="{00000000-0008-0000-0000-0000BC100000}"/>
              </a:ext>
            </a:extLst>
          </xdr:cNvPr>
          <xdr:cNvSpPr>
            <a:spLocks/>
          </xdr:cNvSpPr>
        </xdr:nvSpPr>
        <xdr:spPr bwMode="auto">
          <a:xfrm>
            <a:off x="7150" y="8414"/>
            <a:ext cx="5" cy="5"/>
          </a:xfrm>
          <a:custGeom>
            <a:avLst/>
            <a:gdLst>
              <a:gd name="T0" fmla="*/ 0 w 17"/>
              <a:gd name="T1" fmla="*/ 0 h 14"/>
              <a:gd name="T2" fmla="*/ 3 w 17"/>
              <a:gd name="T3" fmla="*/ 4 h 14"/>
              <a:gd name="T4" fmla="*/ 7 w 17"/>
              <a:gd name="T5" fmla="*/ 7 h 14"/>
              <a:gd name="T6" fmla="*/ 12 w 17"/>
              <a:gd name="T7" fmla="*/ 11 h 14"/>
              <a:gd name="T8" fmla="*/ 17 w 17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7" h="14">
                <a:moveTo>
                  <a:pt x="0" y="0"/>
                </a:moveTo>
                <a:lnTo>
                  <a:pt x="3" y="4"/>
                </a:lnTo>
                <a:lnTo>
                  <a:pt x="7" y="7"/>
                </a:lnTo>
                <a:lnTo>
                  <a:pt x="12" y="11"/>
                </a:lnTo>
                <a:lnTo>
                  <a:pt x="17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85" name="Freeform 3261">
            <a:extLst>
              <a:ext uri="{FF2B5EF4-FFF2-40B4-BE49-F238E27FC236}">
                <a16:creationId xmlns:a16="http://schemas.microsoft.com/office/drawing/2014/main" id="{00000000-0008-0000-0000-0000BD100000}"/>
              </a:ext>
            </a:extLst>
          </xdr:cNvPr>
          <xdr:cNvSpPr>
            <a:spLocks/>
          </xdr:cNvSpPr>
        </xdr:nvSpPr>
        <xdr:spPr bwMode="auto">
          <a:xfrm>
            <a:off x="8331" y="9364"/>
            <a:ext cx="1" cy="1"/>
          </a:xfrm>
          <a:custGeom>
            <a:avLst/>
            <a:gdLst>
              <a:gd name="T0" fmla="*/ 0 w 3"/>
              <a:gd name="T1" fmla="*/ 0 h 2"/>
              <a:gd name="T2" fmla="*/ 1 w 3"/>
              <a:gd name="T3" fmla="*/ 1 h 2"/>
              <a:gd name="T4" fmla="*/ 3 w 3"/>
              <a:gd name="T5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2">
                <a:moveTo>
                  <a:pt x="0" y="0"/>
                </a:moveTo>
                <a:lnTo>
                  <a:pt x="1" y="1"/>
                </a:lnTo>
                <a:lnTo>
                  <a:pt x="3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86" name="Line 3262">
            <a:extLst>
              <a:ext uri="{FF2B5EF4-FFF2-40B4-BE49-F238E27FC236}">
                <a16:creationId xmlns:a16="http://schemas.microsoft.com/office/drawing/2014/main" id="{00000000-0008-0000-0000-0000BE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330" y="9361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87" name="Freeform 3263">
            <a:extLst>
              <a:ext uri="{FF2B5EF4-FFF2-40B4-BE49-F238E27FC236}">
                <a16:creationId xmlns:a16="http://schemas.microsoft.com/office/drawing/2014/main" id="{00000000-0008-0000-0000-0000BF100000}"/>
              </a:ext>
            </a:extLst>
          </xdr:cNvPr>
          <xdr:cNvSpPr>
            <a:spLocks/>
          </xdr:cNvSpPr>
        </xdr:nvSpPr>
        <xdr:spPr bwMode="auto">
          <a:xfrm>
            <a:off x="8901" y="11596"/>
            <a:ext cx="1" cy="1"/>
          </a:xfrm>
          <a:custGeom>
            <a:avLst/>
            <a:gdLst>
              <a:gd name="T0" fmla="*/ 1 w 1"/>
              <a:gd name="T1" fmla="*/ 4 h 4"/>
              <a:gd name="T2" fmla="*/ 0 w 1"/>
              <a:gd name="T3" fmla="*/ 1 h 4"/>
              <a:gd name="T4" fmla="*/ 0 w 1"/>
              <a:gd name="T5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4">
                <a:moveTo>
                  <a:pt x="1" y="4"/>
                </a:moveTo>
                <a:lnTo>
                  <a:pt x="0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88" name="Freeform 3264">
            <a:extLst>
              <a:ext uri="{FF2B5EF4-FFF2-40B4-BE49-F238E27FC236}">
                <a16:creationId xmlns:a16="http://schemas.microsoft.com/office/drawing/2014/main" id="{00000000-0008-0000-0000-0000C0100000}"/>
              </a:ext>
            </a:extLst>
          </xdr:cNvPr>
          <xdr:cNvSpPr>
            <a:spLocks/>
          </xdr:cNvSpPr>
        </xdr:nvSpPr>
        <xdr:spPr bwMode="auto">
          <a:xfrm>
            <a:off x="8647" y="9269"/>
            <a:ext cx="1" cy="2"/>
          </a:xfrm>
          <a:custGeom>
            <a:avLst/>
            <a:gdLst>
              <a:gd name="T0" fmla="*/ 5 h 5"/>
              <a:gd name="T1" fmla="*/ 3 h 5"/>
              <a:gd name="T2" fmla="*/ 2 h 5"/>
              <a:gd name="T3" fmla="*/ 0 h 5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5">
                <a:moveTo>
                  <a:pt x="0" y="5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89" name="Freeform 3265">
            <a:extLst>
              <a:ext uri="{FF2B5EF4-FFF2-40B4-BE49-F238E27FC236}">
                <a16:creationId xmlns:a16="http://schemas.microsoft.com/office/drawing/2014/main" id="{00000000-0008-0000-0000-0000C1100000}"/>
              </a:ext>
            </a:extLst>
          </xdr:cNvPr>
          <xdr:cNvSpPr>
            <a:spLocks/>
          </xdr:cNvSpPr>
        </xdr:nvSpPr>
        <xdr:spPr bwMode="auto">
          <a:xfrm>
            <a:off x="8649" y="9267"/>
            <a:ext cx="2" cy="8"/>
          </a:xfrm>
          <a:custGeom>
            <a:avLst/>
            <a:gdLst>
              <a:gd name="T0" fmla="*/ 0 w 4"/>
              <a:gd name="T1" fmla="*/ 0 h 24"/>
              <a:gd name="T2" fmla="*/ 0 w 4"/>
              <a:gd name="T3" fmla="*/ 2 h 24"/>
              <a:gd name="T4" fmla="*/ 0 w 4"/>
              <a:gd name="T5" fmla="*/ 6 h 24"/>
              <a:gd name="T6" fmla="*/ 2 w 4"/>
              <a:gd name="T7" fmla="*/ 10 h 24"/>
              <a:gd name="T8" fmla="*/ 2 w 4"/>
              <a:gd name="T9" fmla="*/ 16 h 24"/>
              <a:gd name="T10" fmla="*/ 3 w 4"/>
              <a:gd name="T11" fmla="*/ 20 h 24"/>
              <a:gd name="T12" fmla="*/ 4 w 4"/>
              <a:gd name="T13" fmla="*/ 24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" h="24">
                <a:moveTo>
                  <a:pt x="0" y="0"/>
                </a:moveTo>
                <a:lnTo>
                  <a:pt x="0" y="2"/>
                </a:lnTo>
                <a:lnTo>
                  <a:pt x="0" y="6"/>
                </a:lnTo>
                <a:lnTo>
                  <a:pt x="2" y="10"/>
                </a:lnTo>
                <a:lnTo>
                  <a:pt x="2" y="16"/>
                </a:lnTo>
                <a:lnTo>
                  <a:pt x="3" y="20"/>
                </a:lnTo>
                <a:lnTo>
                  <a:pt x="4" y="2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90" name="Freeform 3266">
            <a:extLst>
              <a:ext uri="{FF2B5EF4-FFF2-40B4-BE49-F238E27FC236}">
                <a16:creationId xmlns:a16="http://schemas.microsoft.com/office/drawing/2014/main" id="{00000000-0008-0000-0000-0000C2100000}"/>
              </a:ext>
            </a:extLst>
          </xdr:cNvPr>
          <xdr:cNvSpPr>
            <a:spLocks/>
          </xdr:cNvSpPr>
        </xdr:nvSpPr>
        <xdr:spPr bwMode="auto">
          <a:xfrm>
            <a:off x="8665" y="9396"/>
            <a:ext cx="3" cy="16"/>
          </a:xfrm>
          <a:custGeom>
            <a:avLst/>
            <a:gdLst>
              <a:gd name="T0" fmla="*/ 11 w 11"/>
              <a:gd name="T1" fmla="*/ 47 h 47"/>
              <a:gd name="T2" fmla="*/ 11 w 11"/>
              <a:gd name="T3" fmla="*/ 44 h 47"/>
              <a:gd name="T4" fmla="*/ 10 w 11"/>
              <a:gd name="T5" fmla="*/ 34 h 47"/>
              <a:gd name="T6" fmla="*/ 7 w 11"/>
              <a:gd name="T7" fmla="*/ 23 h 47"/>
              <a:gd name="T8" fmla="*/ 4 w 11"/>
              <a:gd name="T9" fmla="*/ 13 h 47"/>
              <a:gd name="T10" fmla="*/ 0 w 11"/>
              <a:gd name="T11" fmla="*/ 0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1" h="47">
                <a:moveTo>
                  <a:pt x="11" y="47"/>
                </a:moveTo>
                <a:lnTo>
                  <a:pt x="11" y="44"/>
                </a:lnTo>
                <a:lnTo>
                  <a:pt x="10" y="34"/>
                </a:lnTo>
                <a:lnTo>
                  <a:pt x="7" y="23"/>
                </a:lnTo>
                <a:lnTo>
                  <a:pt x="4" y="1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291" name="Line 3267">
            <a:extLst>
              <a:ext uri="{FF2B5EF4-FFF2-40B4-BE49-F238E27FC236}">
                <a16:creationId xmlns:a16="http://schemas.microsoft.com/office/drawing/2014/main" id="{00000000-0008-0000-0000-0000C3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92" name="Line 3268">
            <a:extLst>
              <a:ext uri="{FF2B5EF4-FFF2-40B4-BE49-F238E27FC236}">
                <a16:creationId xmlns:a16="http://schemas.microsoft.com/office/drawing/2014/main" id="{00000000-0008-0000-0000-0000C4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7" y="9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93" name="Line 3269">
            <a:extLst>
              <a:ext uri="{FF2B5EF4-FFF2-40B4-BE49-F238E27FC236}">
                <a16:creationId xmlns:a16="http://schemas.microsoft.com/office/drawing/2014/main" id="{00000000-0008-0000-0000-0000C5100000}"/>
              </a:ext>
            </a:extLst>
          </xdr:cNvPr>
          <xdr:cNvSpPr>
            <a:spLocks noChangeShapeType="1"/>
          </xdr:cNvSpPr>
        </xdr:nvSpPr>
        <xdr:spPr bwMode="auto">
          <a:xfrm>
            <a:off x="8649" y="9327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94" name="Line 3270">
            <a:extLst>
              <a:ext uri="{FF2B5EF4-FFF2-40B4-BE49-F238E27FC236}">
                <a16:creationId xmlns:a16="http://schemas.microsoft.com/office/drawing/2014/main" id="{00000000-0008-0000-0000-0000C6100000}"/>
              </a:ext>
            </a:extLst>
          </xdr:cNvPr>
          <xdr:cNvSpPr>
            <a:spLocks noChangeShapeType="1"/>
          </xdr:cNvSpPr>
        </xdr:nvSpPr>
        <xdr:spPr bwMode="auto">
          <a:xfrm>
            <a:off x="8649" y="9261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95" name="Line 3271">
            <a:extLst>
              <a:ext uri="{FF2B5EF4-FFF2-40B4-BE49-F238E27FC236}">
                <a16:creationId xmlns:a16="http://schemas.microsoft.com/office/drawing/2014/main" id="{00000000-0008-0000-0000-0000C7100000}"/>
              </a:ext>
            </a:extLst>
          </xdr:cNvPr>
          <xdr:cNvSpPr>
            <a:spLocks noChangeShapeType="1"/>
          </xdr:cNvSpPr>
        </xdr:nvSpPr>
        <xdr:spPr bwMode="auto">
          <a:xfrm>
            <a:off x="8664" y="9354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96" name="Line 3272">
            <a:extLst>
              <a:ext uri="{FF2B5EF4-FFF2-40B4-BE49-F238E27FC236}">
                <a16:creationId xmlns:a16="http://schemas.microsoft.com/office/drawing/2014/main" id="{00000000-0008-0000-0000-0000C8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5" y="9485"/>
            <a:ext cx="1" cy="232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97" name="Line 3273">
            <a:extLst>
              <a:ext uri="{FF2B5EF4-FFF2-40B4-BE49-F238E27FC236}">
                <a16:creationId xmlns:a16="http://schemas.microsoft.com/office/drawing/2014/main" id="{00000000-0008-0000-0000-0000C9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8" y="11807"/>
            <a:ext cx="1" cy="6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98" name="Line 3274">
            <a:extLst>
              <a:ext uri="{FF2B5EF4-FFF2-40B4-BE49-F238E27FC236}">
                <a16:creationId xmlns:a16="http://schemas.microsoft.com/office/drawing/2014/main" id="{00000000-0008-0000-0000-0000CA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8" y="9412"/>
            <a:ext cx="1" cy="67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299" name="Line 3275">
            <a:extLst>
              <a:ext uri="{FF2B5EF4-FFF2-40B4-BE49-F238E27FC236}">
                <a16:creationId xmlns:a16="http://schemas.microsoft.com/office/drawing/2014/main" id="{00000000-0008-0000-0000-0000CB100000}"/>
              </a:ext>
            </a:extLst>
          </xdr:cNvPr>
          <xdr:cNvSpPr>
            <a:spLocks noChangeShapeType="1"/>
          </xdr:cNvSpPr>
        </xdr:nvSpPr>
        <xdr:spPr bwMode="auto">
          <a:xfrm>
            <a:off x="8732" y="931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00" name="Line 3276">
            <a:extLst>
              <a:ext uri="{FF2B5EF4-FFF2-40B4-BE49-F238E27FC236}">
                <a16:creationId xmlns:a16="http://schemas.microsoft.com/office/drawing/2014/main" id="{00000000-0008-0000-0000-0000CC100000}"/>
              </a:ext>
            </a:extLst>
          </xdr:cNvPr>
          <xdr:cNvSpPr>
            <a:spLocks noChangeShapeType="1"/>
          </xdr:cNvSpPr>
        </xdr:nvSpPr>
        <xdr:spPr bwMode="auto">
          <a:xfrm>
            <a:off x="8764" y="9261"/>
            <a:ext cx="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01" name="Freeform 3277">
            <a:extLst>
              <a:ext uri="{FF2B5EF4-FFF2-40B4-BE49-F238E27FC236}">
                <a16:creationId xmlns:a16="http://schemas.microsoft.com/office/drawing/2014/main" id="{00000000-0008-0000-0000-0000CD100000}"/>
              </a:ext>
            </a:extLst>
          </xdr:cNvPr>
          <xdr:cNvSpPr>
            <a:spLocks/>
          </xdr:cNvSpPr>
        </xdr:nvSpPr>
        <xdr:spPr bwMode="auto">
          <a:xfrm>
            <a:off x="8647" y="9267"/>
            <a:ext cx="1" cy="1"/>
          </a:xfrm>
          <a:custGeom>
            <a:avLst/>
            <a:gdLst>
              <a:gd name="T0" fmla="*/ 3 h 3"/>
              <a:gd name="T1" fmla="*/ 2 h 3"/>
              <a:gd name="T2" fmla="*/ 0 h 3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3">
                <a:moveTo>
                  <a:pt x="0" y="3"/>
                </a:move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02" name="Freeform 3278">
            <a:extLst>
              <a:ext uri="{FF2B5EF4-FFF2-40B4-BE49-F238E27FC236}">
                <a16:creationId xmlns:a16="http://schemas.microsoft.com/office/drawing/2014/main" id="{00000000-0008-0000-0000-0000CE100000}"/>
              </a:ext>
            </a:extLst>
          </xdr:cNvPr>
          <xdr:cNvSpPr>
            <a:spLocks/>
          </xdr:cNvSpPr>
        </xdr:nvSpPr>
        <xdr:spPr bwMode="auto">
          <a:xfrm>
            <a:off x="8647" y="9266"/>
            <a:ext cx="1" cy="1"/>
          </a:xfrm>
          <a:custGeom>
            <a:avLst/>
            <a:gdLst>
              <a:gd name="T0" fmla="*/ 3 h 3"/>
              <a:gd name="T1" fmla="*/ 2 h 3"/>
              <a:gd name="T2" fmla="*/ 0 h 3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</a:cxnLst>
            <a:rect l="0" t="0" r="r" b="b"/>
            <a:pathLst>
              <a:path h="3">
                <a:moveTo>
                  <a:pt x="0" y="3"/>
                </a:move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03" name="Freeform 3279">
            <a:extLst>
              <a:ext uri="{FF2B5EF4-FFF2-40B4-BE49-F238E27FC236}">
                <a16:creationId xmlns:a16="http://schemas.microsoft.com/office/drawing/2014/main" id="{00000000-0008-0000-0000-0000CF100000}"/>
              </a:ext>
            </a:extLst>
          </xdr:cNvPr>
          <xdr:cNvSpPr>
            <a:spLocks/>
          </xdr:cNvSpPr>
        </xdr:nvSpPr>
        <xdr:spPr bwMode="auto">
          <a:xfrm>
            <a:off x="8732" y="9314"/>
            <a:ext cx="1" cy="2"/>
          </a:xfrm>
          <a:custGeom>
            <a:avLst/>
            <a:gdLst>
              <a:gd name="T0" fmla="*/ 0 w 3"/>
              <a:gd name="T1" fmla="*/ 6 h 6"/>
              <a:gd name="T2" fmla="*/ 0 w 3"/>
              <a:gd name="T3" fmla="*/ 5 h 6"/>
              <a:gd name="T4" fmla="*/ 0 w 3"/>
              <a:gd name="T5" fmla="*/ 3 h 6"/>
              <a:gd name="T6" fmla="*/ 0 w 3"/>
              <a:gd name="T7" fmla="*/ 2 h 6"/>
              <a:gd name="T8" fmla="*/ 2 w 3"/>
              <a:gd name="T9" fmla="*/ 2 h 6"/>
              <a:gd name="T10" fmla="*/ 2 w 3"/>
              <a:gd name="T11" fmla="*/ 0 h 6"/>
              <a:gd name="T12" fmla="*/ 3 w 3"/>
              <a:gd name="T13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3"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0" y="2"/>
                </a:lnTo>
                <a:lnTo>
                  <a:pt x="2" y="2"/>
                </a:lnTo>
                <a:lnTo>
                  <a:pt x="2" y="0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04" name="Freeform 3280">
            <a:extLst>
              <a:ext uri="{FF2B5EF4-FFF2-40B4-BE49-F238E27FC236}">
                <a16:creationId xmlns:a16="http://schemas.microsoft.com/office/drawing/2014/main" id="{00000000-0008-0000-0000-0000D0100000}"/>
              </a:ext>
            </a:extLst>
          </xdr:cNvPr>
          <xdr:cNvSpPr>
            <a:spLocks/>
          </xdr:cNvSpPr>
        </xdr:nvSpPr>
        <xdr:spPr bwMode="auto">
          <a:xfrm>
            <a:off x="8731" y="9317"/>
            <a:ext cx="1" cy="2"/>
          </a:xfrm>
          <a:custGeom>
            <a:avLst/>
            <a:gdLst>
              <a:gd name="T0" fmla="*/ 3 w 3"/>
              <a:gd name="T1" fmla="*/ 0 h 6"/>
              <a:gd name="T2" fmla="*/ 3 w 3"/>
              <a:gd name="T3" fmla="*/ 1 h 6"/>
              <a:gd name="T4" fmla="*/ 3 w 3"/>
              <a:gd name="T5" fmla="*/ 3 h 6"/>
              <a:gd name="T6" fmla="*/ 2 w 3"/>
              <a:gd name="T7" fmla="*/ 3 h 6"/>
              <a:gd name="T8" fmla="*/ 2 w 3"/>
              <a:gd name="T9" fmla="*/ 4 h 6"/>
              <a:gd name="T10" fmla="*/ 2 w 3"/>
              <a:gd name="T11" fmla="*/ 6 h 6"/>
              <a:gd name="T12" fmla="*/ 0 w 3"/>
              <a:gd name="T13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3" h="6">
                <a:moveTo>
                  <a:pt x="3" y="0"/>
                </a:moveTo>
                <a:lnTo>
                  <a:pt x="3" y="1"/>
                </a:lnTo>
                <a:lnTo>
                  <a:pt x="3" y="3"/>
                </a:lnTo>
                <a:lnTo>
                  <a:pt x="2" y="3"/>
                </a:lnTo>
                <a:lnTo>
                  <a:pt x="2" y="4"/>
                </a:lnTo>
                <a:lnTo>
                  <a:pt x="2" y="6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05" name="Freeform 3281">
            <a:extLst>
              <a:ext uri="{FF2B5EF4-FFF2-40B4-BE49-F238E27FC236}">
                <a16:creationId xmlns:a16="http://schemas.microsoft.com/office/drawing/2014/main" id="{00000000-0008-0000-0000-0000D1100000}"/>
              </a:ext>
            </a:extLst>
          </xdr:cNvPr>
          <xdr:cNvSpPr>
            <a:spLocks/>
          </xdr:cNvSpPr>
        </xdr:nvSpPr>
        <xdr:spPr bwMode="auto">
          <a:xfrm>
            <a:off x="8799" y="9275"/>
            <a:ext cx="1" cy="2"/>
          </a:xfrm>
          <a:custGeom>
            <a:avLst/>
            <a:gdLst>
              <a:gd name="T0" fmla="*/ 0 w 3"/>
              <a:gd name="T1" fmla="*/ 6 h 6"/>
              <a:gd name="T2" fmla="*/ 0 w 3"/>
              <a:gd name="T3" fmla="*/ 5 h 6"/>
              <a:gd name="T4" fmla="*/ 0 w 3"/>
              <a:gd name="T5" fmla="*/ 3 h 6"/>
              <a:gd name="T6" fmla="*/ 2 w 3"/>
              <a:gd name="T7" fmla="*/ 3 h 6"/>
              <a:gd name="T8" fmla="*/ 2 w 3"/>
              <a:gd name="T9" fmla="*/ 2 h 6"/>
              <a:gd name="T10" fmla="*/ 3 w 3"/>
              <a:gd name="T11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"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2" y="3"/>
                </a:lnTo>
                <a:lnTo>
                  <a:pt x="2" y="2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06" name="Freeform 3282">
            <a:extLst>
              <a:ext uri="{FF2B5EF4-FFF2-40B4-BE49-F238E27FC236}">
                <a16:creationId xmlns:a16="http://schemas.microsoft.com/office/drawing/2014/main" id="{00000000-0008-0000-0000-0000D2100000}"/>
              </a:ext>
            </a:extLst>
          </xdr:cNvPr>
          <xdr:cNvSpPr>
            <a:spLocks/>
          </xdr:cNvSpPr>
        </xdr:nvSpPr>
        <xdr:spPr bwMode="auto">
          <a:xfrm>
            <a:off x="8798" y="9278"/>
            <a:ext cx="1" cy="2"/>
          </a:xfrm>
          <a:custGeom>
            <a:avLst/>
            <a:gdLst>
              <a:gd name="T0" fmla="*/ 1 w 1"/>
              <a:gd name="T1" fmla="*/ 0 h 6"/>
              <a:gd name="T2" fmla="*/ 1 w 1"/>
              <a:gd name="T3" fmla="*/ 1 h 6"/>
              <a:gd name="T4" fmla="*/ 1 w 1"/>
              <a:gd name="T5" fmla="*/ 3 h 6"/>
              <a:gd name="T6" fmla="*/ 1 w 1"/>
              <a:gd name="T7" fmla="*/ 4 h 6"/>
              <a:gd name="T8" fmla="*/ 0 w 1"/>
              <a:gd name="T9" fmla="*/ 4 h 6"/>
              <a:gd name="T10" fmla="*/ 0 w 1"/>
              <a:gd name="T11" fmla="*/ 6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" h="6">
                <a:moveTo>
                  <a:pt x="1" y="0"/>
                </a:moveTo>
                <a:lnTo>
                  <a:pt x="1" y="1"/>
                </a:lnTo>
                <a:lnTo>
                  <a:pt x="1" y="3"/>
                </a:lnTo>
                <a:lnTo>
                  <a:pt x="1" y="4"/>
                </a:lnTo>
                <a:lnTo>
                  <a:pt x="0" y="4"/>
                </a:lnTo>
                <a:lnTo>
                  <a:pt x="0" y="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07" name="Freeform 3283">
            <a:extLst>
              <a:ext uri="{FF2B5EF4-FFF2-40B4-BE49-F238E27FC236}">
                <a16:creationId xmlns:a16="http://schemas.microsoft.com/office/drawing/2014/main" id="{00000000-0008-0000-0000-0000D3100000}"/>
              </a:ext>
            </a:extLst>
          </xdr:cNvPr>
          <xdr:cNvSpPr>
            <a:spLocks/>
          </xdr:cNvSpPr>
        </xdr:nvSpPr>
        <xdr:spPr bwMode="auto">
          <a:xfrm>
            <a:off x="8709" y="9203"/>
            <a:ext cx="36" cy="12"/>
          </a:xfrm>
          <a:custGeom>
            <a:avLst/>
            <a:gdLst>
              <a:gd name="T0" fmla="*/ 0 w 106"/>
              <a:gd name="T1" fmla="*/ 35 h 35"/>
              <a:gd name="T2" fmla="*/ 0 w 106"/>
              <a:gd name="T3" fmla="*/ 31 h 35"/>
              <a:gd name="T4" fmla="*/ 3 w 106"/>
              <a:gd name="T5" fmla="*/ 25 h 35"/>
              <a:gd name="T6" fmla="*/ 6 w 106"/>
              <a:gd name="T7" fmla="*/ 20 h 35"/>
              <a:gd name="T8" fmla="*/ 11 w 106"/>
              <a:gd name="T9" fmla="*/ 14 h 35"/>
              <a:gd name="T10" fmla="*/ 19 w 106"/>
              <a:gd name="T11" fmla="*/ 10 h 35"/>
              <a:gd name="T12" fmla="*/ 27 w 106"/>
              <a:gd name="T13" fmla="*/ 5 h 35"/>
              <a:gd name="T14" fmla="*/ 36 w 106"/>
              <a:gd name="T15" fmla="*/ 2 h 35"/>
              <a:gd name="T16" fmla="*/ 46 w 106"/>
              <a:gd name="T17" fmla="*/ 1 h 35"/>
              <a:gd name="T18" fmla="*/ 57 w 106"/>
              <a:gd name="T19" fmla="*/ 0 h 35"/>
              <a:gd name="T20" fmla="*/ 67 w 106"/>
              <a:gd name="T21" fmla="*/ 0 h 35"/>
              <a:gd name="T22" fmla="*/ 77 w 106"/>
              <a:gd name="T23" fmla="*/ 1 h 35"/>
              <a:gd name="T24" fmla="*/ 87 w 106"/>
              <a:gd name="T25" fmla="*/ 2 h 35"/>
              <a:gd name="T26" fmla="*/ 97 w 106"/>
              <a:gd name="T27" fmla="*/ 5 h 35"/>
              <a:gd name="T28" fmla="*/ 106 w 106"/>
              <a:gd name="T29" fmla="*/ 10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6" h="35">
                <a:moveTo>
                  <a:pt x="0" y="35"/>
                </a:moveTo>
                <a:lnTo>
                  <a:pt x="0" y="31"/>
                </a:lnTo>
                <a:lnTo>
                  <a:pt x="3" y="25"/>
                </a:lnTo>
                <a:lnTo>
                  <a:pt x="6" y="20"/>
                </a:lnTo>
                <a:lnTo>
                  <a:pt x="11" y="14"/>
                </a:lnTo>
                <a:lnTo>
                  <a:pt x="19" y="10"/>
                </a:lnTo>
                <a:lnTo>
                  <a:pt x="27" y="5"/>
                </a:lnTo>
                <a:lnTo>
                  <a:pt x="36" y="2"/>
                </a:lnTo>
                <a:lnTo>
                  <a:pt x="46" y="1"/>
                </a:lnTo>
                <a:lnTo>
                  <a:pt x="57" y="0"/>
                </a:lnTo>
                <a:lnTo>
                  <a:pt x="67" y="0"/>
                </a:lnTo>
                <a:lnTo>
                  <a:pt x="77" y="1"/>
                </a:lnTo>
                <a:lnTo>
                  <a:pt x="87" y="2"/>
                </a:lnTo>
                <a:lnTo>
                  <a:pt x="97" y="5"/>
                </a:lnTo>
                <a:lnTo>
                  <a:pt x="106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08" name="Freeform 3284">
            <a:extLst>
              <a:ext uri="{FF2B5EF4-FFF2-40B4-BE49-F238E27FC236}">
                <a16:creationId xmlns:a16="http://schemas.microsoft.com/office/drawing/2014/main" id="{00000000-0008-0000-0000-0000D4100000}"/>
              </a:ext>
            </a:extLst>
          </xdr:cNvPr>
          <xdr:cNvSpPr>
            <a:spLocks/>
          </xdr:cNvSpPr>
        </xdr:nvSpPr>
        <xdr:spPr bwMode="auto">
          <a:xfrm>
            <a:off x="8716" y="9214"/>
            <a:ext cx="34" cy="12"/>
          </a:xfrm>
          <a:custGeom>
            <a:avLst/>
            <a:gdLst>
              <a:gd name="T0" fmla="*/ 104 w 104"/>
              <a:gd name="T1" fmla="*/ 0 h 36"/>
              <a:gd name="T2" fmla="*/ 104 w 104"/>
              <a:gd name="T3" fmla="*/ 4 h 36"/>
              <a:gd name="T4" fmla="*/ 102 w 104"/>
              <a:gd name="T5" fmla="*/ 10 h 36"/>
              <a:gd name="T6" fmla="*/ 98 w 104"/>
              <a:gd name="T7" fmla="*/ 16 h 36"/>
              <a:gd name="T8" fmla="*/ 94 w 104"/>
              <a:gd name="T9" fmla="*/ 21 h 36"/>
              <a:gd name="T10" fmla="*/ 87 w 104"/>
              <a:gd name="T11" fmla="*/ 26 h 36"/>
              <a:gd name="T12" fmla="*/ 78 w 104"/>
              <a:gd name="T13" fmla="*/ 30 h 36"/>
              <a:gd name="T14" fmla="*/ 68 w 104"/>
              <a:gd name="T15" fmla="*/ 33 h 36"/>
              <a:gd name="T16" fmla="*/ 58 w 104"/>
              <a:gd name="T17" fmla="*/ 34 h 36"/>
              <a:gd name="T18" fmla="*/ 48 w 104"/>
              <a:gd name="T19" fmla="*/ 36 h 36"/>
              <a:gd name="T20" fmla="*/ 38 w 104"/>
              <a:gd name="T21" fmla="*/ 36 h 36"/>
              <a:gd name="T22" fmla="*/ 27 w 104"/>
              <a:gd name="T23" fmla="*/ 34 h 36"/>
              <a:gd name="T24" fmla="*/ 17 w 104"/>
              <a:gd name="T25" fmla="*/ 33 h 36"/>
              <a:gd name="T26" fmla="*/ 8 w 104"/>
              <a:gd name="T27" fmla="*/ 30 h 36"/>
              <a:gd name="T28" fmla="*/ 0 w 104"/>
              <a:gd name="T29" fmla="*/ 26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4" h="36">
                <a:moveTo>
                  <a:pt x="104" y="0"/>
                </a:moveTo>
                <a:lnTo>
                  <a:pt x="104" y="4"/>
                </a:lnTo>
                <a:lnTo>
                  <a:pt x="102" y="10"/>
                </a:lnTo>
                <a:lnTo>
                  <a:pt x="98" y="16"/>
                </a:lnTo>
                <a:lnTo>
                  <a:pt x="94" y="21"/>
                </a:lnTo>
                <a:lnTo>
                  <a:pt x="87" y="26"/>
                </a:lnTo>
                <a:lnTo>
                  <a:pt x="78" y="30"/>
                </a:lnTo>
                <a:lnTo>
                  <a:pt x="68" y="33"/>
                </a:lnTo>
                <a:lnTo>
                  <a:pt x="58" y="34"/>
                </a:lnTo>
                <a:lnTo>
                  <a:pt x="48" y="36"/>
                </a:lnTo>
                <a:lnTo>
                  <a:pt x="38" y="36"/>
                </a:lnTo>
                <a:lnTo>
                  <a:pt x="27" y="34"/>
                </a:lnTo>
                <a:lnTo>
                  <a:pt x="17" y="33"/>
                </a:lnTo>
                <a:lnTo>
                  <a:pt x="8" y="30"/>
                </a:lnTo>
                <a:lnTo>
                  <a:pt x="0" y="2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09" name="Line 3285">
            <a:extLst>
              <a:ext uri="{FF2B5EF4-FFF2-40B4-BE49-F238E27FC236}">
                <a16:creationId xmlns:a16="http://schemas.microsoft.com/office/drawing/2014/main" id="{00000000-0008-0000-0000-0000D510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10" name="Line 3286">
            <a:extLst>
              <a:ext uri="{FF2B5EF4-FFF2-40B4-BE49-F238E27FC236}">
                <a16:creationId xmlns:a16="http://schemas.microsoft.com/office/drawing/2014/main" id="{00000000-0008-0000-0000-0000D6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37" y="9197"/>
            <a:ext cx="1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11" name="Line 3287">
            <a:extLst>
              <a:ext uri="{FF2B5EF4-FFF2-40B4-BE49-F238E27FC236}">
                <a16:creationId xmlns:a16="http://schemas.microsoft.com/office/drawing/2014/main" id="{00000000-0008-0000-0000-0000D7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736" y="929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12" name="Line 3288">
            <a:extLst>
              <a:ext uri="{FF2B5EF4-FFF2-40B4-BE49-F238E27FC236}">
                <a16:creationId xmlns:a16="http://schemas.microsoft.com/office/drawing/2014/main" id="{00000000-0008-0000-0000-0000D810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13" name="Freeform 3289">
            <a:extLst>
              <a:ext uri="{FF2B5EF4-FFF2-40B4-BE49-F238E27FC236}">
                <a16:creationId xmlns:a16="http://schemas.microsoft.com/office/drawing/2014/main" id="{00000000-0008-0000-0000-0000D9100000}"/>
              </a:ext>
            </a:extLst>
          </xdr:cNvPr>
          <xdr:cNvSpPr>
            <a:spLocks/>
          </xdr:cNvSpPr>
        </xdr:nvSpPr>
        <xdr:spPr bwMode="auto">
          <a:xfrm>
            <a:off x="8687" y="9300"/>
            <a:ext cx="4" cy="2"/>
          </a:xfrm>
          <a:custGeom>
            <a:avLst/>
            <a:gdLst>
              <a:gd name="T0" fmla="*/ 11 w 11"/>
              <a:gd name="T1" fmla="*/ 4 h 4"/>
              <a:gd name="T2" fmla="*/ 10 w 11"/>
              <a:gd name="T3" fmla="*/ 4 h 4"/>
              <a:gd name="T4" fmla="*/ 9 w 11"/>
              <a:gd name="T5" fmla="*/ 3 h 4"/>
              <a:gd name="T6" fmla="*/ 7 w 11"/>
              <a:gd name="T7" fmla="*/ 3 h 4"/>
              <a:gd name="T8" fmla="*/ 6 w 11"/>
              <a:gd name="T9" fmla="*/ 3 h 4"/>
              <a:gd name="T10" fmla="*/ 4 w 11"/>
              <a:gd name="T11" fmla="*/ 1 h 4"/>
              <a:gd name="T12" fmla="*/ 3 w 11"/>
              <a:gd name="T13" fmla="*/ 1 h 4"/>
              <a:gd name="T14" fmla="*/ 1 w 11"/>
              <a:gd name="T15" fmla="*/ 0 h 4"/>
              <a:gd name="T16" fmla="*/ 0 w 11"/>
              <a:gd name="T17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1" h="4">
                <a:moveTo>
                  <a:pt x="11" y="4"/>
                </a:moveTo>
                <a:lnTo>
                  <a:pt x="10" y="4"/>
                </a:lnTo>
                <a:lnTo>
                  <a:pt x="9" y="3"/>
                </a:lnTo>
                <a:lnTo>
                  <a:pt x="7" y="3"/>
                </a:lnTo>
                <a:lnTo>
                  <a:pt x="6" y="3"/>
                </a:lnTo>
                <a:lnTo>
                  <a:pt x="4" y="1"/>
                </a:lnTo>
                <a:lnTo>
                  <a:pt x="3" y="1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14" name="Freeform 3290">
            <a:extLst>
              <a:ext uri="{FF2B5EF4-FFF2-40B4-BE49-F238E27FC236}">
                <a16:creationId xmlns:a16="http://schemas.microsoft.com/office/drawing/2014/main" id="{00000000-0008-0000-0000-0000DA100000}"/>
              </a:ext>
            </a:extLst>
          </xdr:cNvPr>
          <xdr:cNvSpPr>
            <a:spLocks/>
          </xdr:cNvSpPr>
        </xdr:nvSpPr>
        <xdr:spPr bwMode="auto">
          <a:xfrm>
            <a:off x="8687" y="9296"/>
            <a:ext cx="48" cy="4"/>
          </a:xfrm>
          <a:custGeom>
            <a:avLst/>
            <a:gdLst>
              <a:gd name="T0" fmla="*/ 0 w 142"/>
              <a:gd name="T1" fmla="*/ 7 h 13"/>
              <a:gd name="T2" fmla="*/ 8 w 142"/>
              <a:gd name="T3" fmla="*/ 8 h 13"/>
              <a:gd name="T4" fmla="*/ 15 w 142"/>
              <a:gd name="T5" fmla="*/ 10 h 13"/>
              <a:gd name="T6" fmla="*/ 23 w 142"/>
              <a:gd name="T7" fmla="*/ 11 h 13"/>
              <a:gd name="T8" fmla="*/ 30 w 142"/>
              <a:gd name="T9" fmla="*/ 11 h 13"/>
              <a:gd name="T10" fmla="*/ 37 w 142"/>
              <a:gd name="T11" fmla="*/ 13 h 13"/>
              <a:gd name="T12" fmla="*/ 46 w 142"/>
              <a:gd name="T13" fmla="*/ 13 h 13"/>
              <a:gd name="T14" fmla="*/ 53 w 142"/>
              <a:gd name="T15" fmla="*/ 13 h 13"/>
              <a:gd name="T16" fmla="*/ 62 w 142"/>
              <a:gd name="T17" fmla="*/ 13 h 13"/>
              <a:gd name="T18" fmla="*/ 69 w 142"/>
              <a:gd name="T19" fmla="*/ 13 h 13"/>
              <a:gd name="T20" fmla="*/ 76 w 142"/>
              <a:gd name="T21" fmla="*/ 13 h 13"/>
              <a:gd name="T22" fmla="*/ 85 w 142"/>
              <a:gd name="T23" fmla="*/ 11 h 13"/>
              <a:gd name="T24" fmla="*/ 92 w 142"/>
              <a:gd name="T25" fmla="*/ 11 h 13"/>
              <a:gd name="T26" fmla="*/ 99 w 142"/>
              <a:gd name="T27" fmla="*/ 10 h 13"/>
              <a:gd name="T28" fmla="*/ 106 w 142"/>
              <a:gd name="T29" fmla="*/ 8 h 13"/>
              <a:gd name="T30" fmla="*/ 113 w 142"/>
              <a:gd name="T31" fmla="*/ 7 h 13"/>
              <a:gd name="T32" fmla="*/ 120 w 142"/>
              <a:gd name="T33" fmla="*/ 5 h 13"/>
              <a:gd name="T34" fmla="*/ 127 w 142"/>
              <a:gd name="T35" fmla="*/ 4 h 13"/>
              <a:gd name="T36" fmla="*/ 135 w 142"/>
              <a:gd name="T37" fmla="*/ 1 h 13"/>
              <a:gd name="T38" fmla="*/ 142 w 142"/>
              <a:gd name="T39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42" h="13">
                <a:moveTo>
                  <a:pt x="0" y="7"/>
                </a:moveTo>
                <a:lnTo>
                  <a:pt x="8" y="8"/>
                </a:lnTo>
                <a:lnTo>
                  <a:pt x="15" y="10"/>
                </a:lnTo>
                <a:lnTo>
                  <a:pt x="23" y="11"/>
                </a:lnTo>
                <a:lnTo>
                  <a:pt x="30" y="11"/>
                </a:lnTo>
                <a:lnTo>
                  <a:pt x="37" y="13"/>
                </a:lnTo>
                <a:lnTo>
                  <a:pt x="46" y="13"/>
                </a:lnTo>
                <a:lnTo>
                  <a:pt x="53" y="13"/>
                </a:lnTo>
                <a:lnTo>
                  <a:pt x="62" y="13"/>
                </a:lnTo>
                <a:lnTo>
                  <a:pt x="69" y="13"/>
                </a:lnTo>
                <a:lnTo>
                  <a:pt x="76" y="13"/>
                </a:lnTo>
                <a:lnTo>
                  <a:pt x="85" y="11"/>
                </a:lnTo>
                <a:lnTo>
                  <a:pt x="92" y="11"/>
                </a:lnTo>
                <a:lnTo>
                  <a:pt x="99" y="10"/>
                </a:lnTo>
                <a:lnTo>
                  <a:pt x="106" y="8"/>
                </a:lnTo>
                <a:lnTo>
                  <a:pt x="113" y="7"/>
                </a:lnTo>
                <a:lnTo>
                  <a:pt x="120" y="5"/>
                </a:lnTo>
                <a:lnTo>
                  <a:pt x="127" y="4"/>
                </a:lnTo>
                <a:lnTo>
                  <a:pt x="135" y="1"/>
                </a:lnTo>
                <a:lnTo>
                  <a:pt x="142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15" name="Freeform 3291">
            <a:extLst>
              <a:ext uri="{FF2B5EF4-FFF2-40B4-BE49-F238E27FC236}">
                <a16:creationId xmlns:a16="http://schemas.microsoft.com/office/drawing/2014/main" id="{00000000-0008-0000-0000-0000DB100000}"/>
              </a:ext>
            </a:extLst>
          </xdr:cNvPr>
          <xdr:cNvSpPr>
            <a:spLocks/>
          </xdr:cNvSpPr>
        </xdr:nvSpPr>
        <xdr:spPr bwMode="auto">
          <a:xfrm>
            <a:off x="8683" y="9297"/>
            <a:ext cx="4" cy="1"/>
          </a:xfrm>
          <a:custGeom>
            <a:avLst/>
            <a:gdLst>
              <a:gd name="T0" fmla="*/ 0 w 14"/>
              <a:gd name="T1" fmla="*/ 0 h 3"/>
              <a:gd name="T2" fmla="*/ 7 w 14"/>
              <a:gd name="T3" fmla="*/ 1 h 3"/>
              <a:gd name="T4" fmla="*/ 14 w 14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3">
                <a:moveTo>
                  <a:pt x="0" y="0"/>
                </a:moveTo>
                <a:lnTo>
                  <a:pt x="7" y="1"/>
                </a:lnTo>
                <a:lnTo>
                  <a:pt x="14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16" name="Freeform 3292">
            <a:extLst>
              <a:ext uri="{FF2B5EF4-FFF2-40B4-BE49-F238E27FC236}">
                <a16:creationId xmlns:a16="http://schemas.microsoft.com/office/drawing/2014/main" id="{00000000-0008-0000-0000-0000DC100000}"/>
              </a:ext>
            </a:extLst>
          </xdr:cNvPr>
          <xdr:cNvSpPr>
            <a:spLocks/>
          </xdr:cNvSpPr>
        </xdr:nvSpPr>
        <xdr:spPr bwMode="auto">
          <a:xfrm>
            <a:off x="8678" y="9296"/>
            <a:ext cx="5" cy="1"/>
          </a:xfrm>
          <a:custGeom>
            <a:avLst/>
            <a:gdLst>
              <a:gd name="T0" fmla="*/ 0 w 13"/>
              <a:gd name="T1" fmla="*/ 0 h 4"/>
              <a:gd name="T2" fmla="*/ 6 w 13"/>
              <a:gd name="T3" fmla="*/ 1 h 4"/>
              <a:gd name="T4" fmla="*/ 13 w 13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0"/>
                </a:moveTo>
                <a:lnTo>
                  <a:pt x="6" y="1"/>
                </a:lnTo>
                <a:lnTo>
                  <a:pt x="13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17" name="Freeform 3293">
            <a:extLst>
              <a:ext uri="{FF2B5EF4-FFF2-40B4-BE49-F238E27FC236}">
                <a16:creationId xmlns:a16="http://schemas.microsoft.com/office/drawing/2014/main" id="{00000000-0008-0000-0000-0000DD100000}"/>
              </a:ext>
            </a:extLst>
          </xdr:cNvPr>
          <xdr:cNvSpPr>
            <a:spLocks/>
          </xdr:cNvSpPr>
        </xdr:nvSpPr>
        <xdr:spPr bwMode="auto">
          <a:xfrm>
            <a:off x="8641" y="9352"/>
            <a:ext cx="1" cy="1"/>
          </a:xfrm>
          <a:custGeom>
            <a:avLst/>
            <a:gdLst>
              <a:gd name="T0" fmla="*/ 3 w 3"/>
              <a:gd name="T1" fmla="*/ 0 h 1"/>
              <a:gd name="T2" fmla="*/ 2 w 3"/>
              <a:gd name="T3" fmla="*/ 0 h 1"/>
              <a:gd name="T4" fmla="*/ 0 w 3"/>
              <a:gd name="T5" fmla="*/ 1 h 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">
                <a:moveTo>
                  <a:pt x="3" y="0"/>
                </a:moveTo>
                <a:lnTo>
                  <a:pt x="2" y="0"/>
                </a:lnTo>
                <a:lnTo>
                  <a:pt x="0" y="1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18" name="Freeform 3294">
            <a:extLst>
              <a:ext uri="{FF2B5EF4-FFF2-40B4-BE49-F238E27FC236}">
                <a16:creationId xmlns:a16="http://schemas.microsoft.com/office/drawing/2014/main" id="{00000000-0008-0000-0000-0000DE100000}"/>
              </a:ext>
            </a:extLst>
          </xdr:cNvPr>
          <xdr:cNvSpPr>
            <a:spLocks/>
          </xdr:cNvSpPr>
        </xdr:nvSpPr>
        <xdr:spPr bwMode="auto">
          <a:xfrm>
            <a:off x="8665" y="9291"/>
            <a:ext cx="15" cy="6"/>
          </a:xfrm>
          <a:custGeom>
            <a:avLst/>
            <a:gdLst>
              <a:gd name="T0" fmla="*/ 47 w 47"/>
              <a:gd name="T1" fmla="*/ 20 h 20"/>
              <a:gd name="T2" fmla="*/ 34 w 47"/>
              <a:gd name="T3" fmla="*/ 16 h 20"/>
              <a:gd name="T4" fmla="*/ 23 w 47"/>
              <a:gd name="T5" fmla="*/ 12 h 20"/>
              <a:gd name="T6" fmla="*/ 11 w 47"/>
              <a:gd name="T7" fmla="*/ 6 h 20"/>
              <a:gd name="T8" fmla="*/ 0 w 47"/>
              <a:gd name="T9" fmla="*/ 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20">
                <a:moveTo>
                  <a:pt x="47" y="20"/>
                </a:moveTo>
                <a:lnTo>
                  <a:pt x="34" y="16"/>
                </a:lnTo>
                <a:lnTo>
                  <a:pt x="23" y="12"/>
                </a:lnTo>
                <a:lnTo>
                  <a:pt x="11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19" name="Freeform 3295">
            <a:extLst>
              <a:ext uri="{FF2B5EF4-FFF2-40B4-BE49-F238E27FC236}">
                <a16:creationId xmlns:a16="http://schemas.microsoft.com/office/drawing/2014/main" id="{00000000-0008-0000-0000-0000DF100000}"/>
              </a:ext>
            </a:extLst>
          </xdr:cNvPr>
          <xdr:cNvSpPr>
            <a:spLocks/>
          </xdr:cNvSpPr>
        </xdr:nvSpPr>
        <xdr:spPr bwMode="auto">
          <a:xfrm>
            <a:off x="8337" y="9365"/>
            <a:ext cx="22" cy="8"/>
          </a:xfrm>
          <a:custGeom>
            <a:avLst/>
            <a:gdLst>
              <a:gd name="T0" fmla="*/ 66 w 66"/>
              <a:gd name="T1" fmla="*/ 23 h 23"/>
              <a:gd name="T2" fmla="*/ 53 w 66"/>
              <a:gd name="T3" fmla="*/ 17 h 23"/>
              <a:gd name="T4" fmla="*/ 42 w 66"/>
              <a:gd name="T5" fmla="*/ 11 h 23"/>
              <a:gd name="T6" fmla="*/ 29 w 66"/>
              <a:gd name="T7" fmla="*/ 7 h 23"/>
              <a:gd name="T8" fmla="*/ 15 w 66"/>
              <a:gd name="T9" fmla="*/ 3 h 23"/>
              <a:gd name="T10" fmla="*/ 0 w 66"/>
              <a:gd name="T11" fmla="*/ 0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6" h="23">
                <a:moveTo>
                  <a:pt x="66" y="23"/>
                </a:moveTo>
                <a:lnTo>
                  <a:pt x="53" y="17"/>
                </a:lnTo>
                <a:lnTo>
                  <a:pt x="42" y="11"/>
                </a:lnTo>
                <a:lnTo>
                  <a:pt x="29" y="7"/>
                </a:lnTo>
                <a:lnTo>
                  <a:pt x="15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20" name="Freeform 3296">
            <a:extLst>
              <a:ext uri="{FF2B5EF4-FFF2-40B4-BE49-F238E27FC236}">
                <a16:creationId xmlns:a16="http://schemas.microsoft.com/office/drawing/2014/main" id="{00000000-0008-0000-0000-0000E0100000}"/>
              </a:ext>
            </a:extLst>
          </xdr:cNvPr>
          <xdr:cNvSpPr>
            <a:spLocks/>
          </xdr:cNvSpPr>
        </xdr:nvSpPr>
        <xdr:spPr bwMode="auto">
          <a:xfrm>
            <a:off x="8399" y="9313"/>
            <a:ext cx="212" cy="102"/>
          </a:xfrm>
          <a:custGeom>
            <a:avLst/>
            <a:gdLst>
              <a:gd name="T0" fmla="*/ 0 w 638"/>
              <a:gd name="T1" fmla="*/ 0 h 306"/>
              <a:gd name="T2" fmla="*/ 123 w 638"/>
              <a:gd name="T3" fmla="*/ 65 h 306"/>
              <a:gd name="T4" fmla="*/ 247 w 638"/>
              <a:gd name="T5" fmla="*/ 127 h 306"/>
              <a:gd name="T6" fmla="*/ 375 w 638"/>
              <a:gd name="T7" fmla="*/ 189 h 306"/>
              <a:gd name="T8" fmla="*/ 505 w 638"/>
              <a:gd name="T9" fmla="*/ 247 h 306"/>
              <a:gd name="T10" fmla="*/ 638 w 638"/>
              <a:gd name="T11" fmla="*/ 306 h 30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638" h="306">
                <a:moveTo>
                  <a:pt x="0" y="0"/>
                </a:moveTo>
                <a:lnTo>
                  <a:pt x="123" y="65"/>
                </a:lnTo>
                <a:lnTo>
                  <a:pt x="247" y="127"/>
                </a:lnTo>
                <a:lnTo>
                  <a:pt x="375" y="189"/>
                </a:lnTo>
                <a:lnTo>
                  <a:pt x="505" y="247"/>
                </a:lnTo>
                <a:lnTo>
                  <a:pt x="638" y="30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21" name="Freeform 3297">
            <a:extLst>
              <a:ext uri="{FF2B5EF4-FFF2-40B4-BE49-F238E27FC236}">
                <a16:creationId xmlns:a16="http://schemas.microsoft.com/office/drawing/2014/main" id="{00000000-0008-0000-0000-0000E1100000}"/>
              </a:ext>
            </a:extLst>
          </xdr:cNvPr>
          <xdr:cNvSpPr>
            <a:spLocks/>
          </xdr:cNvSpPr>
        </xdr:nvSpPr>
        <xdr:spPr bwMode="auto">
          <a:xfrm>
            <a:off x="8359" y="9373"/>
            <a:ext cx="252" cy="123"/>
          </a:xfrm>
          <a:custGeom>
            <a:avLst/>
            <a:gdLst>
              <a:gd name="T0" fmla="*/ 0 w 758"/>
              <a:gd name="T1" fmla="*/ 0 h 370"/>
              <a:gd name="T2" fmla="*/ 120 w 758"/>
              <a:gd name="T3" fmla="*/ 65 h 370"/>
              <a:gd name="T4" fmla="*/ 243 w 758"/>
              <a:gd name="T5" fmla="*/ 131 h 370"/>
              <a:gd name="T6" fmla="*/ 367 w 758"/>
              <a:gd name="T7" fmla="*/ 192 h 370"/>
              <a:gd name="T8" fmla="*/ 495 w 758"/>
              <a:gd name="T9" fmla="*/ 253 h 370"/>
              <a:gd name="T10" fmla="*/ 625 w 758"/>
              <a:gd name="T11" fmla="*/ 313 h 370"/>
              <a:gd name="T12" fmla="*/ 758 w 758"/>
              <a:gd name="T13" fmla="*/ 370 h 3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58" h="370">
                <a:moveTo>
                  <a:pt x="0" y="0"/>
                </a:moveTo>
                <a:lnTo>
                  <a:pt x="120" y="65"/>
                </a:lnTo>
                <a:lnTo>
                  <a:pt x="243" y="131"/>
                </a:lnTo>
                <a:lnTo>
                  <a:pt x="367" y="192"/>
                </a:lnTo>
                <a:lnTo>
                  <a:pt x="495" y="253"/>
                </a:lnTo>
                <a:lnTo>
                  <a:pt x="625" y="313"/>
                </a:lnTo>
                <a:lnTo>
                  <a:pt x="758" y="37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22" name="Freeform 3298">
            <a:extLst>
              <a:ext uri="{FF2B5EF4-FFF2-40B4-BE49-F238E27FC236}">
                <a16:creationId xmlns:a16="http://schemas.microsoft.com/office/drawing/2014/main" id="{00000000-0008-0000-0000-0000E2100000}"/>
              </a:ext>
            </a:extLst>
          </xdr:cNvPr>
          <xdr:cNvSpPr>
            <a:spLocks/>
          </xdr:cNvSpPr>
        </xdr:nvSpPr>
        <xdr:spPr bwMode="auto">
          <a:xfrm>
            <a:off x="8355" y="9289"/>
            <a:ext cx="44" cy="24"/>
          </a:xfrm>
          <a:custGeom>
            <a:avLst/>
            <a:gdLst>
              <a:gd name="T0" fmla="*/ 130 w 130"/>
              <a:gd name="T1" fmla="*/ 71 h 71"/>
              <a:gd name="T2" fmla="*/ 7 w 130"/>
              <a:gd name="T3" fmla="*/ 4 h 71"/>
              <a:gd name="T4" fmla="*/ 4 w 130"/>
              <a:gd name="T5" fmla="*/ 3 h 71"/>
              <a:gd name="T6" fmla="*/ 3 w 130"/>
              <a:gd name="T7" fmla="*/ 2 h 71"/>
              <a:gd name="T8" fmla="*/ 0 w 130"/>
              <a:gd name="T9" fmla="*/ 0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30" h="71">
                <a:moveTo>
                  <a:pt x="130" y="71"/>
                </a:moveTo>
                <a:lnTo>
                  <a:pt x="7" y="4"/>
                </a:lnTo>
                <a:lnTo>
                  <a:pt x="4" y="3"/>
                </a:lnTo>
                <a:lnTo>
                  <a:pt x="3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23" name="Line 3299">
            <a:extLst>
              <a:ext uri="{FF2B5EF4-FFF2-40B4-BE49-F238E27FC236}">
                <a16:creationId xmlns:a16="http://schemas.microsoft.com/office/drawing/2014/main" id="{00000000-0008-0000-0000-0000E3100000}"/>
              </a:ext>
            </a:extLst>
          </xdr:cNvPr>
          <xdr:cNvSpPr>
            <a:spLocks noChangeShapeType="1"/>
          </xdr:cNvSpPr>
        </xdr:nvSpPr>
        <xdr:spPr bwMode="auto">
          <a:xfrm>
            <a:off x="7094" y="8651"/>
            <a:ext cx="1236" cy="71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24" name="Line 3300">
            <a:extLst>
              <a:ext uri="{FF2B5EF4-FFF2-40B4-BE49-F238E27FC236}">
                <a16:creationId xmlns:a16="http://schemas.microsoft.com/office/drawing/2014/main" id="{00000000-0008-0000-0000-0000E4100000}"/>
              </a:ext>
            </a:extLst>
          </xdr:cNvPr>
          <xdr:cNvSpPr>
            <a:spLocks noChangeShapeType="1"/>
          </xdr:cNvSpPr>
        </xdr:nvSpPr>
        <xdr:spPr bwMode="auto">
          <a:xfrm>
            <a:off x="8331" y="936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25" name="Line 3301">
            <a:extLst>
              <a:ext uri="{FF2B5EF4-FFF2-40B4-BE49-F238E27FC236}">
                <a16:creationId xmlns:a16="http://schemas.microsoft.com/office/drawing/2014/main" id="{00000000-0008-0000-0000-0000E5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6906" y="8381"/>
            <a:ext cx="1751" cy="101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26" name="Line 3302">
            <a:extLst>
              <a:ext uri="{FF2B5EF4-FFF2-40B4-BE49-F238E27FC236}">
                <a16:creationId xmlns:a16="http://schemas.microsoft.com/office/drawing/2014/main" id="{00000000-0008-0000-0000-0000E6100000}"/>
              </a:ext>
            </a:extLst>
          </xdr:cNvPr>
          <xdr:cNvSpPr>
            <a:spLocks noChangeShapeType="1"/>
          </xdr:cNvSpPr>
        </xdr:nvSpPr>
        <xdr:spPr bwMode="auto">
          <a:xfrm>
            <a:off x="7091" y="8649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27" name="Freeform 3303">
            <a:extLst>
              <a:ext uri="{FF2B5EF4-FFF2-40B4-BE49-F238E27FC236}">
                <a16:creationId xmlns:a16="http://schemas.microsoft.com/office/drawing/2014/main" id="{00000000-0008-0000-0000-0000E7100000}"/>
              </a:ext>
            </a:extLst>
          </xdr:cNvPr>
          <xdr:cNvSpPr>
            <a:spLocks/>
          </xdr:cNvSpPr>
        </xdr:nvSpPr>
        <xdr:spPr bwMode="auto">
          <a:xfrm>
            <a:off x="6862" y="8406"/>
            <a:ext cx="215" cy="146"/>
          </a:xfrm>
          <a:custGeom>
            <a:avLst/>
            <a:gdLst>
              <a:gd name="T0" fmla="*/ 644 w 644"/>
              <a:gd name="T1" fmla="*/ 439 h 439"/>
              <a:gd name="T2" fmla="*/ 528 w 644"/>
              <a:gd name="T3" fmla="*/ 367 h 439"/>
              <a:gd name="T4" fmla="*/ 417 w 644"/>
              <a:gd name="T5" fmla="*/ 298 h 439"/>
              <a:gd name="T6" fmla="*/ 309 w 644"/>
              <a:gd name="T7" fmla="*/ 225 h 439"/>
              <a:gd name="T8" fmla="*/ 203 w 644"/>
              <a:gd name="T9" fmla="*/ 152 h 439"/>
              <a:gd name="T10" fmla="*/ 100 w 644"/>
              <a:gd name="T11" fmla="*/ 77 h 439"/>
              <a:gd name="T12" fmla="*/ 0 w 644"/>
              <a:gd name="T13" fmla="*/ 0 h 4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644" h="439">
                <a:moveTo>
                  <a:pt x="644" y="439"/>
                </a:moveTo>
                <a:lnTo>
                  <a:pt x="528" y="367"/>
                </a:lnTo>
                <a:lnTo>
                  <a:pt x="417" y="298"/>
                </a:lnTo>
                <a:lnTo>
                  <a:pt x="309" y="225"/>
                </a:lnTo>
                <a:lnTo>
                  <a:pt x="203" y="152"/>
                </a:lnTo>
                <a:lnTo>
                  <a:pt x="100" y="77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28" name="Freeform 3304">
            <a:extLst>
              <a:ext uri="{FF2B5EF4-FFF2-40B4-BE49-F238E27FC236}">
                <a16:creationId xmlns:a16="http://schemas.microsoft.com/office/drawing/2014/main" id="{00000000-0008-0000-0000-0000E8100000}"/>
              </a:ext>
            </a:extLst>
          </xdr:cNvPr>
          <xdr:cNvSpPr>
            <a:spLocks/>
          </xdr:cNvSpPr>
        </xdr:nvSpPr>
        <xdr:spPr bwMode="auto">
          <a:xfrm>
            <a:off x="7077" y="8552"/>
            <a:ext cx="2" cy="2"/>
          </a:xfrm>
          <a:custGeom>
            <a:avLst/>
            <a:gdLst>
              <a:gd name="T0" fmla="*/ 0 w 7"/>
              <a:gd name="T1" fmla="*/ 0 h 4"/>
              <a:gd name="T2" fmla="*/ 3 w 7"/>
              <a:gd name="T3" fmla="*/ 1 h 4"/>
              <a:gd name="T4" fmla="*/ 4 w 7"/>
              <a:gd name="T5" fmla="*/ 3 h 4"/>
              <a:gd name="T6" fmla="*/ 7 w 7"/>
              <a:gd name="T7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7" h="4">
                <a:moveTo>
                  <a:pt x="0" y="0"/>
                </a:moveTo>
                <a:lnTo>
                  <a:pt x="3" y="1"/>
                </a:lnTo>
                <a:lnTo>
                  <a:pt x="4" y="3"/>
                </a:lnTo>
                <a:lnTo>
                  <a:pt x="7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29" name="Freeform 3305">
            <a:extLst>
              <a:ext uri="{FF2B5EF4-FFF2-40B4-BE49-F238E27FC236}">
                <a16:creationId xmlns:a16="http://schemas.microsoft.com/office/drawing/2014/main" id="{00000000-0008-0000-0000-0000E9100000}"/>
              </a:ext>
            </a:extLst>
          </xdr:cNvPr>
          <xdr:cNvSpPr>
            <a:spLocks/>
          </xdr:cNvSpPr>
        </xdr:nvSpPr>
        <xdr:spPr bwMode="auto">
          <a:xfrm>
            <a:off x="7143" y="8409"/>
            <a:ext cx="1" cy="1"/>
          </a:xfrm>
          <a:custGeom>
            <a:avLst/>
            <a:gdLst>
              <a:gd name="T0" fmla="*/ 3 w 3"/>
              <a:gd name="T1" fmla="*/ 4 h 4"/>
              <a:gd name="T2" fmla="*/ 1 w 3"/>
              <a:gd name="T3" fmla="*/ 4 h 4"/>
              <a:gd name="T4" fmla="*/ 1 w 3"/>
              <a:gd name="T5" fmla="*/ 3 h 4"/>
              <a:gd name="T6" fmla="*/ 0 w 3"/>
              <a:gd name="T7" fmla="*/ 2 h 4"/>
              <a:gd name="T8" fmla="*/ 0 w 3"/>
              <a:gd name="T9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4">
                <a:moveTo>
                  <a:pt x="3" y="4"/>
                </a:moveTo>
                <a:lnTo>
                  <a:pt x="1" y="4"/>
                </a:lnTo>
                <a:lnTo>
                  <a:pt x="1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30" name="Freeform 3306">
            <a:extLst>
              <a:ext uri="{FF2B5EF4-FFF2-40B4-BE49-F238E27FC236}">
                <a16:creationId xmlns:a16="http://schemas.microsoft.com/office/drawing/2014/main" id="{00000000-0008-0000-0000-0000EA100000}"/>
              </a:ext>
            </a:extLst>
          </xdr:cNvPr>
          <xdr:cNvSpPr>
            <a:spLocks/>
          </xdr:cNvSpPr>
        </xdr:nvSpPr>
        <xdr:spPr bwMode="auto">
          <a:xfrm>
            <a:off x="8330" y="9362"/>
            <a:ext cx="2" cy="2"/>
          </a:xfrm>
          <a:custGeom>
            <a:avLst/>
            <a:gdLst>
              <a:gd name="T0" fmla="*/ 6 w 6"/>
              <a:gd name="T1" fmla="*/ 6 h 6"/>
              <a:gd name="T2" fmla="*/ 3 w 6"/>
              <a:gd name="T3" fmla="*/ 3 h 6"/>
              <a:gd name="T4" fmla="*/ 0 w 6"/>
              <a:gd name="T5" fmla="*/ 0 h 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6">
                <a:moveTo>
                  <a:pt x="6" y="6"/>
                </a:moveTo>
                <a:lnTo>
                  <a:pt x="3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31" name="Line 3307">
            <a:extLst>
              <a:ext uri="{FF2B5EF4-FFF2-40B4-BE49-F238E27FC236}">
                <a16:creationId xmlns:a16="http://schemas.microsoft.com/office/drawing/2014/main" id="{00000000-0008-0000-0000-0000EB100000}"/>
              </a:ext>
            </a:extLst>
          </xdr:cNvPr>
          <xdr:cNvSpPr>
            <a:spLocks noChangeShapeType="1"/>
          </xdr:cNvSpPr>
        </xdr:nvSpPr>
        <xdr:spPr bwMode="auto">
          <a:xfrm>
            <a:off x="8676" y="929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32" name="Line 3308">
            <a:extLst>
              <a:ext uri="{FF2B5EF4-FFF2-40B4-BE49-F238E27FC236}">
                <a16:creationId xmlns:a16="http://schemas.microsoft.com/office/drawing/2014/main" id="{00000000-0008-0000-0000-0000EC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37" y="9200"/>
            <a:ext cx="1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33" name="Line 3309">
            <a:extLst>
              <a:ext uri="{FF2B5EF4-FFF2-40B4-BE49-F238E27FC236}">
                <a16:creationId xmlns:a16="http://schemas.microsoft.com/office/drawing/2014/main" id="{00000000-0008-0000-0000-0000ED10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34" name="Freeform 3310">
            <a:extLst>
              <a:ext uri="{FF2B5EF4-FFF2-40B4-BE49-F238E27FC236}">
                <a16:creationId xmlns:a16="http://schemas.microsoft.com/office/drawing/2014/main" id="{00000000-0008-0000-0000-0000EE100000}"/>
              </a:ext>
            </a:extLst>
          </xdr:cNvPr>
          <xdr:cNvSpPr>
            <a:spLocks/>
          </xdr:cNvSpPr>
        </xdr:nvSpPr>
        <xdr:spPr bwMode="auto">
          <a:xfrm>
            <a:off x="8866" y="9238"/>
            <a:ext cx="1" cy="1"/>
          </a:xfrm>
          <a:custGeom>
            <a:avLst/>
            <a:gdLst>
              <a:gd name="T0" fmla="*/ 4 h 4"/>
              <a:gd name="T1" fmla="*/ 3 h 4"/>
              <a:gd name="T2" fmla="*/ 2 h 4"/>
              <a:gd name="T3" fmla="*/ 0 h 4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</a:cxnLst>
            <a:rect l="0" t="0" r="r" b="b"/>
            <a:pathLst>
              <a:path h="4">
                <a:moveTo>
                  <a:pt x="0" y="4"/>
                </a:move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35" name="Freeform 3311">
            <a:extLst>
              <a:ext uri="{FF2B5EF4-FFF2-40B4-BE49-F238E27FC236}">
                <a16:creationId xmlns:a16="http://schemas.microsoft.com/office/drawing/2014/main" id="{00000000-0008-0000-0000-0000EF100000}"/>
              </a:ext>
            </a:extLst>
          </xdr:cNvPr>
          <xdr:cNvSpPr>
            <a:spLocks/>
          </xdr:cNvSpPr>
        </xdr:nvSpPr>
        <xdr:spPr bwMode="auto">
          <a:xfrm>
            <a:off x="8866" y="9236"/>
            <a:ext cx="1" cy="2"/>
          </a:xfrm>
          <a:custGeom>
            <a:avLst/>
            <a:gdLst>
              <a:gd name="T0" fmla="*/ 6 h 6"/>
              <a:gd name="T1" fmla="*/ 5 h 6"/>
              <a:gd name="T2" fmla="*/ 3 h 6"/>
              <a:gd name="T3" fmla="*/ 2 h 6"/>
              <a:gd name="T4" fmla="*/ 0 h 6"/>
            </a:gdLst>
            <a:ahLst/>
            <a:cxnLst>
              <a:cxn ang="0">
                <a:pos x="0" y="T0"/>
              </a:cxn>
              <a:cxn ang="0">
                <a:pos x="0" y="T1"/>
              </a:cxn>
              <a:cxn ang="0">
                <a:pos x="0" y="T2"/>
              </a:cxn>
              <a:cxn ang="0">
                <a:pos x="0" y="T3"/>
              </a:cxn>
              <a:cxn ang="0">
                <a:pos x="0" y="T4"/>
              </a:cxn>
            </a:cxnLst>
            <a:rect l="0" t="0" r="r" b="b"/>
            <a:pathLst>
              <a:path h="6">
                <a:moveTo>
                  <a:pt x="0" y="6"/>
                </a:moveTo>
                <a:lnTo>
                  <a:pt x="0" y="5"/>
                </a:lnTo>
                <a:lnTo>
                  <a:pt x="0" y="3"/>
                </a:lnTo>
                <a:lnTo>
                  <a:pt x="0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36" name="Line 3312">
            <a:extLst>
              <a:ext uri="{FF2B5EF4-FFF2-40B4-BE49-F238E27FC236}">
                <a16:creationId xmlns:a16="http://schemas.microsoft.com/office/drawing/2014/main" id="{00000000-0008-0000-0000-0000F0100000}"/>
              </a:ext>
            </a:extLst>
          </xdr:cNvPr>
          <xdr:cNvSpPr>
            <a:spLocks noChangeShapeType="1"/>
          </xdr:cNvSpPr>
        </xdr:nvSpPr>
        <xdr:spPr bwMode="auto">
          <a:xfrm>
            <a:off x="8799" y="927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37" name="Line 3313">
            <a:extLst>
              <a:ext uri="{FF2B5EF4-FFF2-40B4-BE49-F238E27FC236}">
                <a16:creationId xmlns:a16="http://schemas.microsoft.com/office/drawing/2014/main" id="{00000000-0008-0000-0000-0000F1100000}"/>
              </a:ext>
            </a:extLst>
          </xdr:cNvPr>
          <xdr:cNvSpPr>
            <a:spLocks noChangeShapeType="1"/>
          </xdr:cNvSpPr>
        </xdr:nvSpPr>
        <xdr:spPr bwMode="auto">
          <a:xfrm>
            <a:off x="8802" y="9328"/>
            <a:ext cx="1" cy="23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38" name="Line 3314">
            <a:extLst>
              <a:ext uri="{FF2B5EF4-FFF2-40B4-BE49-F238E27FC236}">
                <a16:creationId xmlns:a16="http://schemas.microsoft.com/office/drawing/2014/main" id="{00000000-0008-0000-0000-0000F2100000}"/>
              </a:ext>
            </a:extLst>
          </xdr:cNvPr>
          <xdr:cNvSpPr>
            <a:spLocks noChangeShapeType="1"/>
          </xdr:cNvSpPr>
        </xdr:nvSpPr>
        <xdr:spPr bwMode="auto">
          <a:xfrm>
            <a:off x="8870" y="9289"/>
            <a:ext cx="1" cy="232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39" name="Line 3315">
            <a:extLst>
              <a:ext uri="{FF2B5EF4-FFF2-40B4-BE49-F238E27FC236}">
                <a16:creationId xmlns:a16="http://schemas.microsoft.com/office/drawing/2014/main" id="{00000000-0008-0000-0000-0000F3100000}"/>
              </a:ext>
            </a:extLst>
          </xdr:cNvPr>
          <xdr:cNvSpPr>
            <a:spLocks noChangeShapeType="1"/>
          </xdr:cNvSpPr>
        </xdr:nvSpPr>
        <xdr:spPr bwMode="auto">
          <a:xfrm>
            <a:off x="8901" y="9270"/>
            <a:ext cx="1" cy="23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40" name="Line 3316">
            <a:extLst>
              <a:ext uri="{FF2B5EF4-FFF2-40B4-BE49-F238E27FC236}">
                <a16:creationId xmlns:a16="http://schemas.microsoft.com/office/drawing/2014/main" id="{00000000-0008-0000-0000-0000F4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901" y="11597"/>
            <a:ext cx="1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41" name="Line 3317">
            <a:extLst>
              <a:ext uri="{FF2B5EF4-FFF2-40B4-BE49-F238E27FC236}">
                <a16:creationId xmlns:a16="http://schemas.microsoft.com/office/drawing/2014/main" id="{00000000-0008-0000-0000-0000F51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901" y="9261"/>
            <a:ext cx="1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42" name="Freeform 3318">
            <a:extLst>
              <a:ext uri="{FF2B5EF4-FFF2-40B4-BE49-F238E27FC236}">
                <a16:creationId xmlns:a16="http://schemas.microsoft.com/office/drawing/2014/main" id="{00000000-0008-0000-0000-0000F6100000}"/>
              </a:ext>
            </a:extLst>
          </xdr:cNvPr>
          <xdr:cNvSpPr>
            <a:spLocks/>
          </xdr:cNvSpPr>
        </xdr:nvSpPr>
        <xdr:spPr bwMode="auto">
          <a:xfrm>
            <a:off x="8659" y="11805"/>
            <a:ext cx="6" cy="8"/>
          </a:xfrm>
          <a:custGeom>
            <a:avLst/>
            <a:gdLst>
              <a:gd name="T0" fmla="*/ 17 w 17"/>
              <a:gd name="T1" fmla="*/ 0 h 23"/>
              <a:gd name="T2" fmla="*/ 16 w 17"/>
              <a:gd name="T3" fmla="*/ 4 h 23"/>
              <a:gd name="T4" fmla="*/ 14 w 17"/>
              <a:gd name="T5" fmla="*/ 10 h 23"/>
              <a:gd name="T6" fmla="*/ 10 w 17"/>
              <a:gd name="T7" fmla="*/ 14 h 23"/>
              <a:gd name="T8" fmla="*/ 6 w 17"/>
              <a:gd name="T9" fmla="*/ 19 h 23"/>
              <a:gd name="T10" fmla="*/ 0 w 17"/>
              <a:gd name="T11" fmla="*/ 23 h 2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3">
                <a:moveTo>
                  <a:pt x="17" y="0"/>
                </a:moveTo>
                <a:lnTo>
                  <a:pt x="16" y="4"/>
                </a:lnTo>
                <a:lnTo>
                  <a:pt x="14" y="10"/>
                </a:lnTo>
                <a:lnTo>
                  <a:pt x="10" y="14"/>
                </a:lnTo>
                <a:lnTo>
                  <a:pt x="6" y="19"/>
                </a:lnTo>
                <a:lnTo>
                  <a:pt x="0" y="2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43" name="Freeform 3319">
            <a:extLst>
              <a:ext uri="{FF2B5EF4-FFF2-40B4-BE49-F238E27FC236}">
                <a16:creationId xmlns:a16="http://schemas.microsoft.com/office/drawing/2014/main" id="{00000000-0008-0000-0000-0000F7100000}"/>
              </a:ext>
            </a:extLst>
          </xdr:cNvPr>
          <xdr:cNvSpPr>
            <a:spLocks/>
          </xdr:cNvSpPr>
        </xdr:nvSpPr>
        <xdr:spPr bwMode="auto">
          <a:xfrm>
            <a:off x="8674" y="9294"/>
            <a:ext cx="4" cy="2"/>
          </a:xfrm>
          <a:custGeom>
            <a:avLst/>
            <a:gdLst>
              <a:gd name="T0" fmla="*/ 0 w 14"/>
              <a:gd name="T1" fmla="*/ 0 h 5"/>
              <a:gd name="T2" fmla="*/ 7 w 14"/>
              <a:gd name="T3" fmla="*/ 2 h 5"/>
              <a:gd name="T4" fmla="*/ 14 w 14"/>
              <a:gd name="T5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4" h="5">
                <a:moveTo>
                  <a:pt x="0" y="0"/>
                </a:moveTo>
                <a:lnTo>
                  <a:pt x="7" y="2"/>
                </a:lnTo>
                <a:lnTo>
                  <a:pt x="14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44" name="Freeform 3320">
            <a:extLst>
              <a:ext uri="{FF2B5EF4-FFF2-40B4-BE49-F238E27FC236}">
                <a16:creationId xmlns:a16="http://schemas.microsoft.com/office/drawing/2014/main" id="{00000000-0008-0000-0000-0000F8100000}"/>
              </a:ext>
            </a:extLst>
          </xdr:cNvPr>
          <xdr:cNvSpPr>
            <a:spLocks/>
          </xdr:cNvSpPr>
        </xdr:nvSpPr>
        <xdr:spPr bwMode="auto">
          <a:xfrm>
            <a:off x="8680" y="9297"/>
            <a:ext cx="5" cy="2"/>
          </a:xfrm>
          <a:custGeom>
            <a:avLst/>
            <a:gdLst>
              <a:gd name="T0" fmla="*/ 13 w 13"/>
              <a:gd name="T1" fmla="*/ 5 h 5"/>
              <a:gd name="T2" fmla="*/ 11 w 13"/>
              <a:gd name="T3" fmla="*/ 5 h 5"/>
              <a:gd name="T4" fmla="*/ 10 w 13"/>
              <a:gd name="T5" fmla="*/ 3 h 5"/>
              <a:gd name="T6" fmla="*/ 9 w 13"/>
              <a:gd name="T7" fmla="*/ 3 h 5"/>
              <a:gd name="T8" fmla="*/ 6 w 13"/>
              <a:gd name="T9" fmla="*/ 2 h 5"/>
              <a:gd name="T10" fmla="*/ 4 w 13"/>
              <a:gd name="T11" fmla="*/ 2 h 5"/>
              <a:gd name="T12" fmla="*/ 1 w 13"/>
              <a:gd name="T13" fmla="*/ 0 h 5"/>
              <a:gd name="T14" fmla="*/ 0 w 13"/>
              <a:gd name="T1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13" h="5">
                <a:moveTo>
                  <a:pt x="13" y="5"/>
                </a:moveTo>
                <a:lnTo>
                  <a:pt x="11" y="5"/>
                </a:lnTo>
                <a:lnTo>
                  <a:pt x="10" y="3"/>
                </a:lnTo>
                <a:lnTo>
                  <a:pt x="9" y="3"/>
                </a:lnTo>
                <a:lnTo>
                  <a:pt x="6" y="2"/>
                </a:lnTo>
                <a:lnTo>
                  <a:pt x="4" y="2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45" name="Freeform 3321">
            <a:extLst>
              <a:ext uri="{FF2B5EF4-FFF2-40B4-BE49-F238E27FC236}">
                <a16:creationId xmlns:a16="http://schemas.microsoft.com/office/drawing/2014/main" id="{00000000-0008-0000-0000-0000F9100000}"/>
              </a:ext>
            </a:extLst>
          </xdr:cNvPr>
          <xdr:cNvSpPr>
            <a:spLocks/>
          </xdr:cNvSpPr>
        </xdr:nvSpPr>
        <xdr:spPr bwMode="auto">
          <a:xfrm>
            <a:off x="8668" y="9291"/>
            <a:ext cx="6" cy="3"/>
          </a:xfrm>
          <a:custGeom>
            <a:avLst/>
            <a:gdLst>
              <a:gd name="T0" fmla="*/ 0 w 17"/>
              <a:gd name="T1" fmla="*/ 0 h 8"/>
              <a:gd name="T2" fmla="*/ 6 w 17"/>
              <a:gd name="T3" fmla="*/ 3 h 8"/>
              <a:gd name="T4" fmla="*/ 11 w 17"/>
              <a:gd name="T5" fmla="*/ 6 h 8"/>
              <a:gd name="T6" fmla="*/ 17 w 17"/>
              <a:gd name="T7" fmla="*/ 8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7" h="8">
                <a:moveTo>
                  <a:pt x="0" y="0"/>
                </a:moveTo>
                <a:lnTo>
                  <a:pt x="6" y="3"/>
                </a:lnTo>
                <a:lnTo>
                  <a:pt x="11" y="6"/>
                </a:lnTo>
                <a:lnTo>
                  <a:pt x="17" y="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46" name="Freeform 3322">
            <a:extLst>
              <a:ext uri="{FF2B5EF4-FFF2-40B4-BE49-F238E27FC236}">
                <a16:creationId xmlns:a16="http://schemas.microsoft.com/office/drawing/2014/main" id="{00000000-0008-0000-0000-0000FA100000}"/>
              </a:ext>
            </a:extLst>
          </xdr:cNvPr>
          <xdr:cNvSpPr>
            <a:spLocks/>
          </xdr:cNvSpPr>
        </xdr:nvSpPr>
        <xdr:spPr bwMode="auto">
          <a:xfrm>
            <a:off x="7157" y="8422"/>
            <a:ext cx="16" cy="6"/>
          </a:xfrm>
          <a:custGeom>
            <a:avLst/>
            <a:gdLst>
              <a:gd name="T0" fmla="*/ 0 w 47"/>
              <a:gd name="T1" fmla="*/ 0 h 20"/>
              <a:gd name="T2" fmla="*/ 12 w 47"/>
              <a:gd name="T3" fmla="*/ 5 h 20"/>
              <a:gd name="T4" fmla="*/ 23 w 47"/>
              <a:gd name="T5" fmla="*/ 11 h 20"/>
              <a:gd name="T6" fmla="*/ 34 w 47"/>
              <a:gd name="T7" fmla="*/ 15 h 20"/>
              <a:gd name="T8" fmla="*/ 47 w 47"/>
              <a:gd name="T9" fmla="*/ 20 h 2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7" h="20">
                <a:moveTo>
                  <a:pt x="0" y="0"/>
                </a:moveTo>
                <a:lnTo>
                  <a:pt x="12" y="5"/>
                </a:lnTo>
                <a:lnTo>
                  <a:pt x="23" y="11"/>
                </a:lnTo>
                <a:lnTo>
                  <a:pt x="34" y="15"/>
                </a:lnTo>
                <a:lnTo>
                  <a:pt x="47" y="2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47" name="Line 3323">
            <a:extLst>
              <a:ext uri="{FF2B5EF4-FFF2-40B4-BE49-F238E27FC236}">
                <a16:creationId xmlns:a16="http://schemas.microsoft.com/office/drawing/2014/main" id="{00000000-0008-0000-0000-0000FB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85" y="9299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48" name="Line 3324">
            <a:extLst>
              <a:ext uri="{FF2B5EF4-FFF2-40B4-BE49-F238E27FC236}">
                <a16:creationId xmlns:a16="http://schemas.microsoft.com/office/drawing/2014/main" id="{00000000-0008-0000-0000-0000FC10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7177" y="8430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49" name="Line 3325">
            <a:extLst>
              <a:ext uri="{FF2B5EF4-FFF2-40B4-BE49-F238E27FC236}">
                <a16:creationId xmlns:a16="http://schemas.microsoft.com/office/drawing/2014/main" id="{00000000-0008-0000-0000-0000FD100000}"/>
              </a:ext>
            </a:extLst>
          </xdr:cNvPr>
          <xdr:cNvSpPr>
            <a:spLocks noChangeShapeType="1"/>
          </xdr:cNvSpPr>
        </xdr:nvSpPr>
        <xdr:spPr bwMode="auto">
          <a:xfrm>
            <a:off x="7039" y="8428"/>
            <a:ext cx="8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0" name="Line 3326">
            <a:extLst>
              <a:ext uri="{FF2B5EF4-FFF2-40B4-BE49-F238E27FC236}">
                <a16:creationId xmlns:a16="http://schemas.microsoft.com/office/drawing/2014/main" id="{00000000-0008-0000-0000-0000FE1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7135" y="8483"/>
            <a:ext cx="1419" cy="81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1" name="Line 3327">
            <a:extLst>
              <a:ext uri="{FF2B5EF4-FFF2-40B4-BE49-F238E27FC236}">
                <a16:creationId xmlns:a16="http://schemas.microsoft.com/office/drawing/2014/main" id="{00000000-0008-0000-0000-0000FF100000}"/>
              </a:ext>
            </a:extLst>
          </xdr:cNvPr>
          <xdr:cNvSpPr>
            <a:spLocks noChangeShapeType="1"/>
          </xdr:cNvSpPr>
        </xdr:nvSpPr>
        <xdr:spPr bwMode="auto">
          <a:xfrm>
            <a:off x="8642" y="9352"/>
            <a:ext cx="15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2" name="Line 3328">
            <a:extLst>
              <a:ext uri="{FF2B5EF4-FFF2-40B4-BE49-F238E27FC236}">
                <a16:creationId xmlns:a16="http://schemas.microsoft.com/office/drawing/2014/main" id="{00000000-0008-0000-0000-000000110000}"/>
              </a:ext>
            </a:extLst>
          </xdr:cNvPr>
          <xdr:cNvSpPr>
            <a:spLocks noChangeShapeType="1"/>
          </xdr:cNvSpPr>
        </xdr:nvSpPr>
        <xdr:spPr bwMode="auto">
          <a:xfrm>
            <a:off x="7107" y="8389"/>
            <a:ext cx="37" cy="2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3" name="Line 3329">
            <a:extLst>
              <a:ext uri="{FF2B5EF4-FFF2-40B4-BE49-F238E27FC236}">
                <a16:creationId xmlns:a16="http://schemas.microsoft.com/office/drawing/2014/main" id="{00000000-0008-0000-0000-000001110000}"/>
              </a:ext>
            </a:extLst>
          </xdr:cNvPr>
          <xdr:cNvSpPr>
            <a:spLocks noChangeShapeType="1"/>
          </xdr:cNvSpPr>
        </xdr:nvSpPr>
        <xdr:spPr bwMode="auto">
          <a:xfrm>
            <a:off x="7178" y="8430"/>
            <a:ext cx="1473" cy="85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4" name="Line 3330">
            <a:extLst>
              <a:ext uri="{FF2B5EF4-FFF2-40B4-BE49-F238E27FC236}">
                <a16:creationId xmlns:a16="http://schemas.microsoft.com/office/drawing/2014/main" id="{00000000-0008-0000-0000-000002110000}"/>
              </a:ext>
            </a:extLst>
          </xdr:cNvPr>
          <xdr:cNvSpPr>
            <a:spLocks noChangeShapeType="1"/>
          </xdr:cNvSpPr>
        </xdr:nvSpPr>
        <xdr:spPr bwMode="auto">
          <a:xfrm>
            <a:off x="8685" y="9299"/>
            <a:ext cx="39" cy="2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55" name="Freeform 3331">
            <a:extLst>
              <a:ext uri="{FF2B5EF4-FFF2-40B4-BE49-F238E27FC236}">
                <a16:creationId xmlns:a16="http://schemas.microsoft.com/office/drawing/2014/main" id="{00000000-0008-0000-0000-000003110000}"/>
              </a:ext>
            </a:extLst>
          </xdr:cNvPr>
          <xdr:cNvSpPr>
            <a:spLocks/>
          </xdr:cNvSpPr>
        </xdr:nvSpPr>
        <xdr:spPr bwMode="auto">
          <a:xfrm>
            <a:off x="8659" y="9392"/>
            <a:ext cx="6" cy="4"/>
          </a:xfrm>
          <a:custGeom>
            <a:avLst/>
            <a:gdLst>
              <a:gd name="T0" fmla="*/ 0 w 16"/>
              <a:gd name="T1" fmla="*/ 0 h 14"/>
              <a:gd name="T2" fmla="*/ 0 w 16"/>
              <a:gd name="T3" fmla="*/ 1 h 14"/>
              <a:gd name="T4" fmla="*/ 4 w 16"/>
              <a:gd name="T5" fmla="*/ 3 h 14"/>
              <a:gd name="T6" fmla="*/ 9 w 16"/>
              <a:gd name="T7" fmla="*/ 7 h 14"/>
              <a:gd name="T8" fmla="*/ 12 w 16"/>
              <a:gd name="T9" fmla="*/ 10 h 14"/>
              <a:gd name="T10" fmla="*/ 16 w 16"/>
              <a:gd name="T11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6" h="14">
                <a:moveTo>
                  <a:pt x="0" y="0"/>
                </a:moveTo>
                <a:lnTo>
                  <a:pt x="0" y="1"/>
                </a:lnTo>
                <a:lnTo>
                  <a:pt x="4" y="3"/>
                </a:lnTo>
                <a:lnTo>
                  <a:pt x="9" y="7"/>
                </a:lnTo>
                <a:lnTo>
                  <a:pt x="12" y="10"/>
                </a:lnTo>
                <a:lnTo>
                  <a:pt x="16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56" name="Freeform 3332">
            <a:extLst>
              <a:ext uri="{FF2B5EF4-FFF2-40B4-BE49-F238E27FC236}">
                <a16:creationId xmlns:a16="http://schemas.microsoft.com/office/drawing/2014/main" id="{00000000-0008-0000-0000-000004110000}"/>
              </a:ext>
            </a:extLst>
          </xdr:cNvPr>
          <xdr:cNvSpPr>
            <a:spLocks/>
          </xdr:cNvSpPr>
        </xdr:nvSpPr>
        <xdr:spPr bwMode="auto">
          <a:xfrm>
            <a:off x="8656" y="9285"/>
            <a:ext cx="9" cy="6"/>
          </a:xfrm>
          <a:custGeom>
            <a:avLst/>
            <a:gdLst>
              <a:gd name="T0" fmla="*/ 27 w 27"/>
              <a:gd name="T1" fmla="*/ 18 h 18"/>
              <a:gd name="T2" fmla="*/ 17 w 27"/>
              <a:gd name="T3" fmla="*/ 13 h 18"/>
              <a:gd name="T4" fmla="*/ 8 w 27"/>
              <a:gd name="T5" fmla="*/ 6 h 18"/>
              <a:gd name="T6" fmla="*/ 0 w 27"/>
              <a:gd name="T7" fmla="*/ 0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27" h="18">
                <a:moveTo>
                  <a:pt x="27" y="18"/>
                </a:moveTo>
                <a:lnTo>
                  <a:pt x="17" y="13"/>
                </a:lnTo>
                <a:lnTo>
                  <a:pt x="8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57" name="Freeform 3333">
            <a:extLst>
              <a:ext uri="{FF2B5EF4-FFF2-40B4-BE49-F238E27FC236}">
                <a16:creationId xmlns:a16="http://schemas.microsoft.com/office/drawing/2014/main" id="{00000000-0008-0000-0000-000005110000}"/>
              </a:ext>
            </a:extLst>
          </xdr:cNvPr>
          <xdr:cNvSpPr>
            <a:spLocks/>
          </xdr:cNvSpPr>
        </xdr:nvSpPr>
        <xdr:spPr bwMode="auto">
          <a:xfrm>
            <a:off x="7155" y="8419"/>
            <a:ext cx="6" cy="3"/>
          </a:xfrm>
          <a:custGeom>
            <a:avLst/>
            <a:gdLst>
              <a:gd name="T0" fmla="*/ 0 w 16"/>
              <a:gd name="T1" fmla="*/ 0 h 10"/>
              <a:gd name="T2" fmla="*/ 5 w 16"/>
              <a:gd name="T3" fmla="*/ 4 h 10"/>
              <a:gd name="T4" fmla="*/ 10 w 16"/>
              <a:gd name="T5" fmla="*/ 7 h 10"/>
              <a:gd name="T6" fmla="*/ 16 w 16"/>
              <a:gd name="T7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0"/>
                </a:moveTo>
                <a:lnTo>
                  <a:pt x="5" y="4"/>
                </a:lnTo>
                <a:lnTo>
                  <a:pt x="10" y="7"/>
                </a:lnTo>
                <a:lnTo>
                  <a:pt x="16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58" name="Freeform 3334">
            <a:extLst>
              <a:ext uri="{FF2B5EF4-FFF2-40B4-BE49-F238E27FC236}">
                <a16:creationId xmlns:a16="http://schemas.microsoft.com/office/drawing/2014/main" id="{00000000-0008-0000-0000-000006110000}"/>
              </a:ext>
            </a:extLst>
          </xdr:cNvPr>
          <xdr:cNvSpPr>
            <a:spLocks/>
          </xdr:cNvSpPr>
        </xdr:nvSpPr>
        <xdr:spPr bwMode="auto">
          <a:xfrm>
            <a:off x="8663" y="9288"/>
            <a:ext cx="5" cy="3"/>
          </a:xfrm>
          <a:custGeom>
            <a:avLst/>
            <a:gdLst>
              <a:gd name="T0" fmla="*/ 0 w 16"/>
              <a:gd name="T1" fmla="*/ 0 h 10"/>
              <a:gd name="T2" fmla="*/ 4 w 16"/>
              <a:gd name="T3" fmla="*/ 3 h 10"/>
              <a:gd name="T4" fmla="*/ 10 w 16"/>
              <a:gd name="T5" fmla="*/ 7 h 10"/>
              <a:gd name="T6" fmla="*/ 16 w 16"/>
              <a:gd name="T7" fmla="*/ 1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6" h="10">
                <a:moveTo>
                  <a:pt x="0" y="0"/>
                </a:moveTo>
                <a:lnTo>
                  <a:pt x="4" y="3"/>
                </a:lnTo>
                <a:lnTo>
                  <a:pt x="10" y="7"/>
                </a:lnTo>
                <a:lnTo>
                  <a:pt x="16" y="1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59" name="Freeform 3335">
            <a:extLst>
              <a:ext uri="{FF2B5EF4-FFF2-40B4-BE49-F238E27FC236}">
                <a16:creationId xmlns:a16="http://schemas.microsoft.com/office/drawing/2014/main" id="{00000000-0008-0000-0000-000007110000}"/>
              </a:ext>
            </a:extLst>
          </xdr:cNvPr>
          <xdr:cNvSpPr>
            <a:spLocks/>
          </xdr:cNvSpPr>
        </xdr:nvSpPr>
        <xdr:spPr bwMode="auto">
          <a:xfrm>
            <a:off x="8649" y="9278"/>
            <a:ext cx="2" cy="1"/>
          </a:xfrm>
          <a:custGeom>
            <a:avLst/>
            <a:gdLst>
              <a:gd name="T0" fmla="*/ 4 w 4"/>
              <a:gd name="T1" fmla="*/ 4 h 4"/>
              <a:gd name="T2" fmla="*/ 3 w 4"/>
              <a:gd name="T3" fmla="*/ 4 h 4"/>
              <a:gd name="T4" fmla="*/ 3 w 4"/>
              <a:gd name="T5" fmla="*/ 3 h 4"/>
              <a:gd name="T6" fmla="*/ 2 w 4"/>
              <a:gd name="T7" fmla="*/ 1 h 4"/>
              <a:gd name="T8" fmla="*/ 0 w 4"/>
              <a:gd name="T9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4" h="4">
                <a:moveTo>
                  <a:pt x="4" y="4"/>
                </a:moveTo>
                <a:lnTo>
                  <a:pt x="3" y="4"/>
                </a:lnTo>
                <a:lnTo>
                  <a:pt x="3" y="3"/>
                </a:lnTo>
                <a:lnTo>
                  <a:pt x="2" y="1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60" name="Freeform 3336">
            <a:extLst>
              <a:ext uri="{FF2B5EF4-FFF2-40B4-BE49-F238E27FC236}">
                <a16:creationId xmlns:a16="http://schemas.microsoft.com/office/drawing/2014/main" id="{00000000-0008-0000-0000-000008110000}"/>
              </a:ext>
            </a:extLst>
          </xdr:cNvPr>
          <xdr:cNvSpPr>
            <a:spLocks/>
          </xdr:cNvSpPr>
        </xdr:nvSpPr>
        <xdr:spPr bwMode="auto">
          <a:xfrm>
            <a:off x="8657" y="9283"/>
            <a:ext cx="6" cy="5"/>
          </a:xfrm>
          <a:custGeom>
            <a:avLst/>
            <a:gdLst>
              <a:gd name="T0" fmla="*/ 0 w 18"/>
              <a:gd name="T1" fmla="*/ 0 h 14"/>
              <a:gd name="T2" fmla="*/ 4 w 18"/>
              <a:gd name="T3" fmla="*/ 4 h 14"/>
              <a:gd name="T4" fmla="*/ 8 w 18"/>
              <a:gd name="T5" fmla="*/ 7 h 14"/>
              <a:gd name="T6" fmla="*/ 12 w 18"/>
              <a:gd name="T7" fmla="*/ 11 h 14"/>
              <a:gd name="T8" fmla="*/ 18 w 18"/>
              <a:gd name="T9" fmla="*/ 14 h 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18" h="14">
                <a:moveTo>
                  <a:pt x="0" y="0"/>
                </a:moveTo>
                <a:lnTo>
                  <a:pt x="4" y="4"/>
                </a:lnTo>
                <a:lnTo>
                  <a:pt x="8" y="7"/>
                </a:lnTo>
                <a:lnTo>
                  <a:pt x="12" y="11"/>
                </a:lnTo>
                <a:lnTo>
                  <a:pt x="18" y="1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61" name="Line 3337">
            <a:extLst>
              <a:ext uri="{FF2B5EF4-FFF2-40B4-BE49-F238E27FC236}">
                <a16:creationId xmlns:a16="http://schemas.microsoft.com/office/drawing/2014/main" id="{00000000-0008-0000-0000-00000911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54" y="9282"/>
            <a:ext cx="2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62" name="Freeform 3338">
            <a:extLst>
              <a:ext uri="{FF2B5EF4-FFF2-40B4-BE49-F238E27FC236}">
                <a16:creationId xmlns:a16="http://schemas.microsoft.com/office/drawing/2014/main" id="{00000000-0008-0000-0000-00000A110000}"/>
              </a:ext>
            </a:extLst>
          </xdr:cNvPr>
          <xdr:cNvSpPr>
            <a:spLocks/>
          </xdr:cNvSpPr>
        </xdr:nvSpPr>
        <xdr:spPr bwMode="auto">
          <a:xfrm>
            <a:off x="8651" y="9280"/>
            <a:ext cx="3" cy="2"/>
          </a:xfrm>
          <a:custGeom>
            <a:avLst/>
            <a:gdLst>
              <a:gd name="T0" fmla="*/ 7 w 7"/>
              <a:gd name="T1" fmla="*/ 7 h 7"/>
              <a:gd name="T2" fmla="*/ 6 w 7"/>
              <a:gd name="T3" fmla="*/ 5 h 7"/>
              <a:gd name="T4" fmla="*/ 4 w 7"/>
              <a:gd name="T5" fmla="*/ 4 h 7"/>
              <a:gd name="T6" fmla="*/ 4 w 7"/>
              <a:gd name="T7" fmla="*/ 2 h 7"/>
              <a:gd name="T8" fmla="*/ 3 w 7"/>
              <a:gd name="T9" fmla="*/ 1 h 7"/>
              <a:gd name="T10" fmla="*/ 1 w 7"/>
              <a:gd name="T11" fmla="*/ 1 h 7"/>
              <a:gd name="T12" fmla="*/ 1 w 7"/>
              <a:gd name="T13" fmla="*/ 0 h 7"/>
              <a:gd name="T14" fmla="*/ 0 w 7"/>
              <a:gd name="T15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7" h="7">
                <a:moveTo>
                  <a:pt x="7" y="7"/>
                </a:moveTo>
                <a:lnTo>
                  <a:pt x="6" y="5"/>
                </a:lnTo>
                <a:lnTo>
                  <a:pt x="4" y="4"/>
                </a:lnTo>
                <a:lnTo>
                  <a:pt x="4" y="2"/>
                </a:lnTo>
                <a:lnTo>
                  <a:pt x="3" y="1"/>
                </a:lnTo>
                <a:lnTo>
                  <a:pt x="1" y="1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63" name="Freeform 3339">
            <a:extLst>
              <a:ext uri="{FF2B5EF4-FFF2-40B4-BE49-F238E27FC236}">
                <a16:creationId xmlns:a16="http://schemas.microsoft.com/office/drawing/2014/main" id="{00000000-0008-0000-0000-00000B110000}"/>
              </a:ext>
            </a:extLst>
          </xdr:cNvPr>
          <xdr:cNvSpPr>
            <a:spLocks/>
          </xdr:cNvSpPr>
        </xdr:nvSpPr>
        <xdr:spPr bwMode="auto">
          <a:xfrm>
            <a:off x="8655" y="9280"/>
            <a:ext cx="2" cy="3"/>
          </a:xfrm>
          <a:custGeom>
            <a:avLst/>
            <a:gdLst>
              <a:gd name="T0" fmla="*/ 0 w 6"/>
              <a:gd name="T1" fmla="*/ 0 h 9"/>
              <a:gd name="T2" fmla="*/ 3 w 6"/>
              <a:gd name="T3" fmla="*/ 4 h 9"/>
              <a:gd name="T4" fmla="*/ 6 w 6"/>
              <a:gd name="T5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6" h="9">
                <a:moveTo>
                  <a:pt x="0" y="0"/>
                </a:moveTo>
                <a:lnTo>
                  <a:pt x="3" y="4"/>
                </a:lnTo>
                <a:lnTo>
                  <a:pt x="6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64" name="Freeform 3340">
            <a:extLst>
              <a:ext uri="{FF2B5EF4-FFF2-40B4-BE49-F238E27FC236}">
                <a16:creationId xmlns:a16="http://schemas.microsoft.com/office/drawing/2014/main" id="{00000000-0008-0000-0000-00000C110000}"/>
              </a:ext>
            </a:extLst>
          </xdr:cNvPr>
          <xdr:cNvSpPr>
            <a:spLocks/>
          </xdr:cNvSpPr>
        </xdr:nvSpPr>
        <xdr:spPr bwMode="auto">
          <a:xfrm>
            <a:off x="8611" y="9415"/>
            <a:ext cx="37" cy="19"/>
          </a:xfrm>
          <a:custGeom>
            <a:avLst/>
            <a:gdLst>
              <a:gd name="T0" fmla="*/ 0 w 111"/>
              <a:gd name="T1" fmla="*/ 0 h 58"/>
              <a:gd name="T2" fmla="*/ 11 w 111"/>
              <a:gd name="T3" fmla="*/ 14 h 58"/>
              <a:gd name="T4" fmla="*/ 24 w 111"/>
              <a:gd name="T5" fmla="*/ 27 h 58"/>
              <a:gd name="T6" fmla="*/ 36 w 111"/>
              <a:gd name="T7" fmla="*/ 37 h 58"/>
              <a:gd name="T8" fmla="*/ 49 w 111"/>
              <a:gd name="T9" fmla="*/ 45 h 58"/>
              <a:gd name="T10" fmla="*/ 60 w 111"/>
              <a:gd name="T11" fmla="*/ 51 h 58"/>
              <a:gd name="T12" fmla="*/ 71 w 111"/>
              <a:gd name="T13" fmla="*/ 55 h 58"/>
              <a:gd name="T14" fmla="*/ 83 w 111"/>
              <a:gd name="T15" fmla="*/ 58 h 58"/>
              <a:gd name="T16" fmla="*/ 93 w 111"/>
              <a:gd name="T17" fmla="*/ 58 h 58"/>
              <a:gd name="T18" fmla="*/ 103 w 111"/>
              <a:gd name="T19" fmla="*/ 57 h 58"/>
              <a:gd name="T20" fmla="*/ 111 w 111"/>
              <a:gd name="T21" fmla="*/ 52 h 5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</a:cxnLst>
            <a:rect l="0" t="0" r="r" b="b"/>
            <a:pathLst>
              <a:path w="111" h="58">
                <a:moveTo>
                  <a:pt x="0" y="0"/>
                </a:moveTo>
                <a:lnTo>
                  <a:pt x="11" y="14"/>
                </a:lnTo>
                <a:lnTo>
                  <a:pt x="24" y="27"/>
                </a:lnTo>
                <a:lnTo>
                  <a:pt x="36" y="37"/>
                </a:lnTo>
                <a:lnTo>
                  <a:pt x="49" y="45"/>
                </a:lnTo>
                <a:lnTo>
                  <a:pt x="60" y="51"/>
                </a:lnTo>
                <a:lnTo>
                  <a:pt x="71" y="55"/>
                </a:lnTo>
                <a:lnTo>
                  <a:pt x="83" y="58"/>
                </a:lnTo>
                <a:lnTo>
                  <a:pt x="93" y="58"/>
                </a:lnTo>
                <a:lnTo>
                  <a:pt x="103" y="57"/>
                </a:lnTo>
                <a:lnTo>
                  <a:pt x="111" y="5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65" name="Line 3341">
            <a:extLst>
              <a:ext uri="{FF2B5EF4-FFF2-40B4-BE49-F238E27FC236}">
                <a16:creationId xmlns:a16="http://schemas.microsoft.com/office/drawing/2014/main" id="{00000000-0008-0000-0000-00000D110000}"/>
              </a:ext>
            </a:extLst>
          </xdr:cNvPr>
          <xdr:cNvSpPr>
            <a:spLocks noChangeShapeType="1"/>
          </xdr:cNvSpPr>
        </xdr:nvSpPr>
        <xdr:spPr bwMode="auto">
          <a:xfrm>
            <a:off x="8653" y="9279"/>
            <a:ext cx="2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66" name="Line 3342">
            <a:extLst>
              <a:ext uri="{FF2B5EF4-FFF2-40B4-BE49-F238E27FC236}">
                <a16:creationId xmlns:a16="http://schemas.microsoft.com/office/drawing/2014/main" id="{00000000-0008-0000-0000-00000E110000}"/>
              </a:ext>
            </a:extLst>
          </xdr:cNvPr>
          <xdr:cNvSpPr>
            <a:spLocks noChangeShapeType="1"/>
          </xdr:cNvSpPr>
        </xdr:nvSpPr>
        <xdr:spPr bwMode="auto">
          <a:xfrm>
            <a:off x="8653" y="927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67" name="Line 3343">
            <a:extLst>
              <a:ext uri="{FF2B5EF4-FFF2-40B4-BE49-F238E27FC236}">
                <a16:creationId xmlns:a16="http://schemas.microsoft.com/office/drawing/2014/main" id="{00000000-0008-0000-0000-00000F110000}"/>
              </a:ext>
            </a:extLst>
          </xdr:cNvPr>
          <xdr:cNvSpPr>
            <a:spLocks noChangeShapeType="1"/>
          </xdr:cNvSpPr>
        </xdr:nvSpPr>
        <xdr:spPr bwMode="auto">
          <a:xfrm>
            <a:off x="8652" y="927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68" name="Line 3344">
            <a:extLst>
              <a:ext uri="{FF2B5EF4-FFF2-40B4-BE49-F238E27FC236}">
                <a16:creationId xmlns:a16="http://schemas.microsoft.com/office/drawing/2014/main" id="{00000000-0008-0000-0000-000010110000}"/>
              </a:ext>
            </a:extLst>
          </xdr:cNvPr>
          <xdr:cNvSpPr>
            <a:spLocks noChangeShapeType="1"/>
          </xdr:cNvSpPr>
        </xdr:nvSpPr>
        <xdr:spPr bwMode="auto">
          <a:xfrm>
            <a:off x="8649" y="9324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69" name="Line 3345">
            <a:extLst>
              <a:ext uri="{FF2B5EF4-FFF2-40B4-BE49-F238E27FC236}">
                <a16:creationId xmlns:a16="http://schemas.microsoft.com/office/drawing/2014/main" id="{00000000-0008-0000-0000-000011110000}"/>
              </a:ext>
            </a:extLst>
          </xdr:cNvPr>
          <xdr:cNvSpPr>
            <a:spLocks noChangeShapeType="1"/>
          </xdr:cNvSpPr>
        </xdr:nvSpPr>
        <xdr:spPr bwMode="auto">
          <a:xfrm>
            <a:off x="8617" y="936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70" name="Freeform 3346">
            <a:extLst>
              <a:ext uri="{FF2B5EF4-FFF2-40B4-BE49-F238E27FC236}">
                <a16:creationId xmlns:a16="http://schemas.microsoft.com/office/drawing/2014/main" id="{00000000-0008-0000-0000-000012110000}"/>
              </a:ext>
            </a:extLst>
          </xdr:cNvPr>
          <xdr:cNvSpPr>
            <a:spLocks/>
          </xdr:cNvSpPr>
        </xdr:nvSpPr>
        <xdr:spPr bwMode="auto">
          <a:xfrm>
            <a:off x="8649" y="9328"/>
            <a:ext cx="2" cy="7"/>
          </a:xfrm>
          <a:custGeom>
            <a:avLst/>
            <a:gdLst>
              <a:gd name="T0" fmla="*/ 0 w 5"/>
              <a:gd name="T1" fmla="*/ 0 h 19"/>
              <a:gd name="T2" fmla="*/ 3 w 5"/>
              <a:gd name="T3" fmla="*/ 3 h 19"/>
              <a:gd name="T4" fmla="*/ 5 w 5"/>
              <a:gd name="T5" fmla="*/ 19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5" h="19">
                <a:moveTo>
                  <a:pt x="0" y="0"/>
                </a:moveTo>
                <a:lnTo>
                  <a:pt x="3" y="3"/>
                </a:lnTo>
                <a:lnTo>
                  <a:pt x="5" y="1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71" name="Line 3347">
            <a:extLst>
              <a:ext uri="{FF2B5EF4-FFF2-40B4-BE49-F238E27FC236}">
                <a16:creationId xmlns:a16="http://schemas.microsoft.com/office/drawing/2014/main" id="{00000000-0008-0000-0000-0000131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9" y="927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72" name="Line 3348">
            <a:extLst>
              <a:ext uri="{FF2B5EF4-FFF2-40B4-BE49-F238E27FC236}">
                <a16:creationId xmlns:a16="http://schemas.microsoft.com/office/drawing/2014/main" id="{00000000-0008-0000-0000-000014110000}"/>
              </a:ext>
            </a:extLst>
          </xdr:cNvPr>
          <xdr:cNvSpPr>
            <a:spLocks noChangeShapeType="1"/>
          </xdr:cNvSpPr>
        </xdr:nvSpPr>
        <xdr:spPr bwMode="auto">
          <a:xfrm>
            <a:off x="8651" y="9275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73" name="Freeform 3349">
            <a:extLst>
              <a:ext uri="{FF2B5EF4-FFF2-40B4-BE49-F238E27FC236}">
                <a16:creationId xmlns:a16="http://schemas.microsoft.com/office/drawing/2014/main" id="{00000000-0008-0000-0000-000015110000}"/>
              </a:ext>
            </a:extLst>
          </xdr:cNvPr>
          <xdr:cNvSpPr>
            <a:spLocks/>
          </xdr:cNvSpPr>
        </xdr:nvSpPr>
        <xdr:spPr bwMode="auto">
          <a:xfrm>
            <a:off x="8648" y="9274"/>
            <a:ext cx="1" cy="3"/>
          </a:xfrm>
          <a:custGeom>
            <a:avLst/>
            <a:gdLst>
              <a:gd name="T0" fmla="*/ 4 w 4"/>
              <a:gd name="T1" fmla="*/ 9 h 9"/>
              <a:gd name="T2" fmla="*/ 3 w 4"/>
              <a:gd name="T3" fmla="*/ 5 h 9"/>
              <a:gd name="T4" fmla="*/ 0 w 4"/>
              <a:gd name="T5" fmla="*/ 0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9">
                <a:moveTo>
                  <a:pt x="4" y="9"/>
                </a:moveTo>
                <a:lnTo>
                  <a:pt x="3" y="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74" name="Line 3350">
            <a:extLst>
              <a:ext uri="{FF2B5EF4-FFF2-40B4-BE49-F238E27FC236}">
                <a16:creationId xmlns:a16="http://schemas.microsoft.com/office/drawing/2014/main" id="{00000000-0008-0000-0000-000016110000}"/>
              </a:ext>
            </a:extLst>
          </xdr:cNvPr>
          <xdr:cNvSpPr>
            <a:spLocks noChangeShapeType="1"/>
          </xdr:cNvSpPr>
        </xdr:nvSpPr>
        <xdr:spPr bwMode="auto">
          <a:xfrm>
            <a:off x="8638" y="9353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75" name="Line 3351">
            <a:extLst>
              <a:ext uri="{FF2B5EF4-FFF2-40B4-BE49-F238E27FC236}">
                <a16:creationId xmlns:a16="http://schemas.microsoft.com/office/drawing/2014/main" id="{00000000-0008-0000-0000-00001711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620" y="9362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76" name="Line 3352">
            <a:extLst>
              <a:ext uri="{FF2B5EF4-FFF2-40B4-BE49-F238E27FC236}">
                <a16:creationId xmlns:a16="http://schemas.microsoft.com/office/drawing/2014/main" id="{00000000-0008-0000-0000-000018110000}"/>
              </a:ext>
            </a:extLst>
          </xdr:cNvPr>
          <xdr:cNvSpPr>
            <a:spLocks noChangeShapeType="1"/>
          </xdr:cNvSpPr>
        </xdr:nvSpPr>
        <xdr:spPr bwMode="auto">
          <a:xfrm>
            <a:off x="8660" y="9286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77" name="Freeform 3353">
            <a:extLst>
              <a:ext uri="{FF2B5EF4-FFF2-40B4-BE49-F238E27FC236}">
                <a16:creationId xmlns:a16="http://schemas.microsoft.com/office/drawing/2014/main" id="{00000000-0008-0000-0000-000019110000}"/>
              </a:ext>
            </a:extLst>
          </xdr:cNvPr>
          <xdr:cNvSpPr>
            <a:spLocks/>
          </xdr:cNvSpPr>
        </xdr:nvSpPr>
        <xdr:spPr bwMode="auto">
          <a:xfrm>
            <a:off x="8649" y="9325"/>
            <a:ext cx="2" cy="8"/>
          </a:xfrm>
          <a:custGeom>
            <a:avLst/>
            <a:gdLst>
              <a:gd name="T0" fmla="*/ 0 w 4"/>
              <a:gd name="T1" fmla="*/ 0 h 25"/>
              <a:gd name="T2" fmla="*/ 3 w 4"/>
              <a:gd name="T3" fmla="*/ 11 h 25"/>
              <a:gd name="T4" fmla="*/ 4 w 4"/>
              <a:gd name="T5" fmla="*/ 22 h 25"/>
              <a:gd name="T6" fmla="*/ 4 w 4"/>
              <a:gd name="T7" fmla="*/ 25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25">
                <a:moveTo>
                  <a:pt x="0" y="0"/>
                </a:moveTo>
                <a:lnTo>
                  <a:pt x="3" y="11"/>
                </a:lnTo>
                <a:lnTo>
                  <a:pt x="4" y="22"/>
                </a:lnTo>
                <a:lnTo>
                  <a:pt x="4" y="2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78" name="Freeform 3354">
            <a:extLst>
              <a:ext uri="{FF2B5EF4-FFF2-40B4-BE49-F238E27FC236}">
                <a16:creationId xmlns:a16="http://schemas.microsoft.com/office/drawing/2014/main" id="{00000000-0008-0000-0000-00001A110000}"/>
              </a:ext>
            </a:extLst>
          </xdr:cNvPr>
          <xdr:cNvSpPr>
            <a:spLocks/>
          </xdr:cNvSpPr>
        </xdr:nvSpPr>
        <xdr:spPr bwMode="auto">
          <a:xfrm>
            <a:off x="8647" y="9271"/>
            <a:ext cx="1" cy="3"/>
          </a:xfrm>
          <a:custGeom>
            <a:avLst/>
            <a:gdLst>
              <a:gd name="T0" fmla="*/ 2 w 2"/>
              <a:gd name="T1" fmla="*/ 10 h 10"/>
              <a:gd name="T2" fmla="*/ 2 w 2"/>
              <a:gd name="T3" fmla="*/ 5 h 10"/>
              <a:gd name="T4" fmla="*/ 0 w 2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" h="10">
                <a:moveTo>
                  <a:pt x="2" y="10"/>
                </a:moveTo>
                <a:lnTo>
                  <a:pt x="2" y="5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79" name="Freeform 3355">
            <a:extLst>
              <a:ext uri="{FF2B5EF4-FFF2-40B4-BE49-F238E27FC236}">
                <a16:creationId xmlns:a16="http://schemas.microsoft.com/office/drawing/2014/main" id="{00000000-0008-0000-0000-00001B110000}"/>
              </a:ext>
            </a:extLst>
          </xdr:cNvPr>
          <xdr:cNvSpPr>
            <a:spLocks/>
          </xdr:cNvSpPr>
        </xdr:nvSpPr>
        <xdr:spPr bwMode="auto">
          <a:xfrm>
            <a:off x="8331" y="11685"/>
            <a:ext cx="5" cy="7"/>
          </a:xfrm>
          <a:custGeom>
            <a:avLst/>
            <a:gdLst>
              <a:gd name="T0" fmla="*/ 0 w 17"/>
              <a:gd name="T1" fmla="*/ 22 h 22"/>
              <a:gd name="T2" fmla="*/ 1 w 17"/>
              <a:gd name="T3" fmla="*/ 17 h 22"/>
              <a:gd name="T4" fmla="*/ 4 w 17"/>
              <a:gd name="T5" fmla="*/ 13 h 22"/>
              <a:gd name="T6" fmla="*/ 7 w 17"/>
              <a:gd name="T7" fmla="*/ 9 h 22"/>
              <a:gd name="T8" fmla="*/ 10 w 17"/>
              <a:gd name="T9" fmla="*/ 5 h 22"/>
              <a:gd name="T10" fmla="*/ 13 w 17"/>
              <a:gd name="T11" fmla="*/ 2 h 22"/>
              <a:gd name="T12" fmla="*/ 17 w 17"/>
              <a:gd name="T13" fmla="*/ 0 h 2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17" h="22">
                <a:moveTo>
                  <a:pt x="0" y="22"/>
                </a:moveTo>
                <a:lnTo>
                  <a:pt x="1" y="17"/>
                </a:lnTo>
                <a:lnTo>
                  <a:pt x="4" y="13"/>
                </a:lnTo>
                <a:lnTo>
                  <a:pt x="7" y="9"/>
                </a:lnTo>
                <a:lnTo>
                  <a:pt x="10" y="5"/>
                </a:lnTo>
                <a:lnTo>
                  <a:pt x="13" y="2"/>
                </a:lnTo>
                <a:lnTo>
                  <a:pt x="1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80" name="Freeform 3356">
            <a:extLst>
              <a:ext uri="{FF2B5EF4-FFF2-40B4-BE49-F238E27FC236}">
                <a16:creationId xmlns:a16="http://schemas.microsoft.com/office/drawing/2014/main" id="{00000000-0008-0000-0000-00001C110000}"/>
              </a:ext>
            </a:extLst>
          </xdr:cNvPr>
          <xdr:cNvSpPr>
            <a:spLocks/>
          </xdr:cNvSpPr>
        </xdr:nvSpPr>
        <xdr:spPr bwMode="auto">
          <a:xfrm>
            <a:off x="7275" y="8384"/>
            <a:ext cx="36" cy="12"/>
          </a:xfrm>
          <a:custGeom>
            <a:avLst/>
            <a:gdLst>
              <a:gd name="T0" fmla="*/ 0 w 106"/>
              <a:gd name="T1" fmla="*/ 26 h 36"/>
              <a:gd name="T2" fmla="*/ 9 w 106"/>
              <a:gd name="T3" fmla="*/ 30 h 36"/>
              <a:gd name="T4" fmla="*/ 19 w 106"/>
              <a:gd name="T5" fmla="*/ 33 h 36"/>
              <a:gd name="T6" fmla="*/ 29 w 106"/>
              <a:gd name="T7" fmla="*/ 34 h 36"/>
              <a:gd name="T8" fmla="*/ 39 w 106"/>
              <a:gd name="T9" fmla="*/ 36 h 36"/>
              <a:gd name="T10" fmla="*/ 50 w 106"/>
              <a:gd name="T11" fmla="*/ 36 h 36"/>
              <a:gd name="T12" fmla="*/ 60 w 106"/>
              <a:gd name="T13" fmla="*/ 34 h 36"/>
              <a:gd name="T14" fmla="*/ 70 w 106"/>
              <a:gd name="T15" fmla="*/ 33 h 36"/>
              <a:gd name="T16" fmla="*/ 80 w 106"/>
              <a:gd name="T17" fmla="*/ 30 h 36"/>
              <a:gd name="T18" fmla="*/ 87 w 106"/>
              <a:gd name="T19" fmla="*/ 26 h 36"/>
              <a:gd name="T20" fmla="*/ 94 w 106"/>
              <a:gd name="T21" fmla="*/ 20 h 36"/>
              <a:gd name="T22" fmla="*/ 100 w 106"/>
              <a:gd name="T23" fmla="*/ 16 h 36"/>
              <a:gd name="T24" fmla="*/ 103 w 106"/>
              <a:gd name="T25" fmla="*/ 10 h 36"/>
              <a:gd name="T26" fmla="*/ 106 w 106"/>
              <a:gd name="T27" fmla="*/ 3 h 36"/>
              <a:gd name="T28" fmla="*/ 106 w 106"/>
              <a:gd name="T29" fmla="*/ 0 h 3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6" h="36">
                <a:moveTo>
                  <a:pt x="0" y="26"/>
                </a:moveTo>
                <a:lnTo>
                  <a:pt x="9" y="30"/>
                </a:lnTo>
                <a:lnTo>
                  <a:pt x="19" y="33"/>
                </a:lnTo>
                <a:lnTo>
                  <a:pt x="29" y="34"/>
                </a:lnTo>
                <a:lnTo>
                  <a:pt x="39" y="36"/>
                </a:lnTo>
                <a:lnTo>
                  <a:pt x="50" y="36"/>
                </a:lnTo>
                <a:lnTo>
                  <a:pt x="60" y="34"/>
                </a:lnTo>
                <a:lnTo>
                  <a:pt x="70" y="33"/>
                </a:lnTo>
                <a:lnTo>
                  <a:pt x="80" y="30"/>
                </a:lnTo>
                <a:lnTo>
                  <a:pt x="87" y="26"/>
                </a:lnTo>
                <a:lnTo>
                  <a:pt x="94" y="20"/>
                </a:lnTo>
                <a:lnTo>
                  <a:pt x="100" y="16"/>
                </a:lnTo>
                <a:lnTo>
                  <a:pt x="103" y="10"/>
                </a:lnTo>
                <a:lnTo>
                  <a:pt x="106" y="3"/>
                </a:lnTo>
                <a:lnTo>
                  <a:pt x="106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81" name="Freeform 3357">
            <a:extLst>
              <a:ext uri="{FF2B5EF4-FFF2-40B4-BE49-F238E27FC236}">
                <a16:creationId xmlns:a16="http://schemas.microsoft.com/office/drawing/2014/main" id="{00000000-0008-0000-0000-00001D110000}"/>
              </a:ext>
            </a:extLst>
          </xdr:cNvPr>
          <xdr:cNvSpPr>
            <a:spLocks/>
          </xdr:cNvSpPr>
        </xdr:nvSpPr>
        <xdr:spPr bwMode="auto">
          <a:xfrm>
            <a:off x="7173" y="8428"/>
            <a:ext cx="4" cy="2"/>
          </a:xfrm>
          <a:custGeom>
            <a:avLst/>
            <a:gdLst>
              <a:gd name="T0" fmla="*/ 13 w 13"/>
              <a:gd name="T1" fmla="*/ 5 h 5"/>
              <a:gd name="T2" fmla="*/ 12 w 13"/>
              <a:gd name="T3" fmla="*/ 4 h 5"/>
              <a:gd name="T4" fmla="*/ 10 w 13"/>
              <a:gd name="T5" fmla="*/ 2 h 5"/>
              <a:gd name="T6" fmla="*/ 9 w 13"/>
              <a:gd name="T7" fmla="*/ 2 h 5"/>
              <a:gd name="T8" fmla="*/ 6 w 13"/>
              <a:gd name="T9" fmla="*/ 1 h 5"/>
              <a:gd name="T10" fmla="*/ 5 w 13"/>
              <a:gd name="T11" fmla="*/ 1 h 5"/>
              <a:gd name="T12" fmla="*/ 2 w 13"/>
              <a:gd name="T13" fmla="*/ 0 h 5"/>
              <a:gd name="T14" fmla="*/ 0 w 13"/>
              <a:gd name="T15" fmla="*/ 0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13" h="5">
                <a:moveTo>
                  <a:pt x="13" y="5"/>
                </a:moveTo>
                <a:lnTo>
                  <a:pt x="12" y="4"/>
                </a:lnTo>
                <a:lnTo>
                  <a:pt x="10" y="2"/>
                </a:lnTo>
                <a:lnTo>
                  <a:pt x="9" y="2"/>
                </a:lnTo>
                <a:lnTo>
                  <a:pt x="6" y="1"/>
                </a:lnTo>
                <a:lnTo>
                  <a:pt x="5" y="1"/>
                </a:lnTo>
                <a:lnTo>
                  <a:pt x="2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82" name="Freeform 3358">
            <a:extLst>
              <a:ext uri="{FF2B5EF4-FFF2-40B4-BE49-F238E27FC236}">
                <a16:creationId xmlns:a16="http://schemas.microsoft.com/office/drawing/2014/main" id="{00000000-0008-0000-0000-00001E110000}"/>
              </a:ext>
            </a:extLst>
          </xdr:cNvPr>
          <xdr:cNvSpPr>
            <a:spLocks/>
          </xdr:cNvSpPr>
        </xdr:nvSpPr>
        <xdr:spPr bwMode="auto">
          <a:xfrm>
            <a:off x="7161" y="8422"/>
            <a:ext cx="6" cy="3"/>
          </a:xfrm>
          <a:custGeom>
            <a:avLst/>
            <a:gdLst>
              <a:gd name="T0" fmla="*/ 0 w 19"/>
              <a:gd name="T1" fmla="*/ 0 h 9"/>
              <a:gd name="T2" fmla="*/ 6 w 19"/>
              <a:gd name="T3" fmla="*/ 3 h 9"/>
              <a:gd name="T4" fmla="*/ 12 w 19"/>
              <a:gd name="T5" fmla="*/ 6 h 9"/>
              <a:gd name="T6" fmla="*/ 19 w 19"/>
              <a:gd name="T7" fmla="*/ 9 h 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9" h="9">
                <a:moveTo>
                  <a:pt x="0" y="0"/>
                </a:moveTo>
                <a:lnTo>
                  <a:pt x="6" y="3"/>
                </a:lnTo>
                <a:lnTo>
                  <a:pt x="12" y="6"/>
                </a:lnTo>
                <a:lnTo>
                  <a:pt x="19" y="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83" name="Line 3359">
            <a:extLst>
              <a:ext uri="{FF2B5EF4-FFF2-40B4-BE49-F238E27FC236}">
                <a16:creationId xmlns:a16="http://schemas.microsoft.com/office/drawing/2014/main" id="{00000000-0008-0000-0000-00001F110000}"/>
              </a:ext>
            </a:extLst>
          </xdr:cNvPr>
          <xdr:cNvSpPr>
            <a:spLocks noChangeShapeType="1"/>
          </xdr:cNvSpPr>
        </xdr:nvSpPr>
        <xdr:spPr bwMode="auto">
          <a:xfrm>
            <a:off x="7174" y="8350"/>
            <a:ext cx="14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84" name="Line 3360">
            <a:extLst>
              <a:ext uri="{FF2B5EF4-FFF2-40B4-BE49-F238E27FC236}">
                <a16:creationId xmlns:a16="http://schemas.microsoft.com/office/drawing/2014/main" id="{00000000-0008-0000-0000-000020110000}"/>
              </a:ext>
            </a:extLst>
          </xdr:cNvPr>
          <xdr:cNvSpPr>
            <a:spLocks noChangeShapeType="1"/>
          </xdr:cNvSpPr>
        </xdr:nvSpPr>
        <xdr:spPr bwMode="auto">
          <a:xfrm>
            <a:off x="7258" y="8399"/>
            <a:ext cx="1437" cy="82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85" name="Line 3361">
            <a:extLst>
              <a:ext uri="{FF2B5EF4-FFF2-40B4-BE49-F238E27FC236}">
                <a16:creationId xmlns:a16="http://schemas.microsoft.com/office/drawing/2014/main" id="{00000000-0008-0000-0000-000021110000}"/>
              </a:ext>
            </a:extLst>
          </xdr:cNvPr>
          <xdr:cNvSpPr>
            <a:spLocks noChangeShapeType="1"/>
          </xdr:cNvSpPr>
        </xdr:nvSpPr>
        <xdr:spPr bwMode="auto">
          <a:xfrm>
            <a:off x="8765" y="9268"/>
            <a:ext cx="26" cy="1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86" name="Line 3362">
            <a:extLst>
              <a:ext uri="{FF2B5EF4-FFF2-40B4-BE49-F238E27FC236}">
                <a16:creationId xmlns:a16="http://schemas.microsoft.com/office/drawing/2014/main" id="{00000000-0008-0000-0000-000022110000}"/>
              </a:ext>
            </a:extLst>
          </xdr:cNvPr>
          <xdr:cNvSpPr>
            <a:spLocks noChangeShapeType="1"/>
          </xdr:cNvSpPr>
        </xdr:nvSpPr>
        <xdr:spPr bwMode="auto">
          <a:xfrm>
            <a:off x="7241" y="8311"/>
            <a:ext cx="1617" cy="9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87" name="Line 3363">
            <a:extLst>
              <a:ext uri="{FF2B5EF4-FFF2-40B4-BE49-F238E27FC236}">
                <a16:creationId xmlns:a16="http://schemas.microsoft.com/office/drawing/2014/main" id="{00000000-0008-0000-0000-00002311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53" y="9224"/>
            <a:ext cx="1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88" name="Line 3364">
            <a:extLst>
              <a:ext uri="{FF2B5EF4-FFF2-40B4-BE49-F238E27FC236}">
                <a16:creationId xmlns:a16="http://schemas.microsoft.com/office/drawing/2014/main" id="{00000000-0008-0000-0000-000024110000}"/>
              </a:ext>
            </a:extLst>
          </xdr:cNvPr>
          <xdr:cNvSpPr>
            <a:spLocks noChangeShapeType="1"/>
          </xdr:cNvSpPr>
        </xdr:nvSpPr>
        <xdr:spPr bwMode="auto">
          <a:xfrm>
            <a:off x="7263" y="8307"/>
            <a:ext cx="11" cy="6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89" name="Line 3365">
            <a:extLst>
              <a:ext uri="{FF2B5EF4-FFF2-40B4-BE49-F238E27FC236}">
                <a16:creationId xmlns:a16="http://schemas.microsoft.com/office/drawing/2014/main" id="{00000000-0008-0000-0000-000025110000}"/>
              </a:ext>
            </a:extLst>
          </xdr:cNvPr>
          <xdr:cNvSpPr>
            <a:spLocks noChangeShapeType="1"/>
          </xdr:cNvSpPr>
        </xdr:nvSpPr>
        <xdr:spPr bwMode="auto">
          <a:xfrm>
            <a:off x="8864" y="9230"/>
            <a:ext cx="18" cy="10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90" name="Line 3366">
            <a:extLst>
              <a:ext uri="{FF2B5EF4-FFF2-40B4-BE49-F238E27FC236}">
                <a16:creationId xmlns:a16="http://schemas.microsoft.com/office/drawing/2014/main" id="{00000000-0008-0000-0000-000026110000}"/>
              </a:ext>
            </a:extLst>
          </xdr:cNvPr>
          <xdr:cNvSpPr>
            <a:spLocks noChangeShapeType="1"/>
          </xdr:cNvSpPr>
        </xdr:nvSpPr>
        <xdr:spPr bwMode="auto">
          <a:xfrm>
            <a:off x="7322" y="8322"/>
            <a:ext cx="1516" cy="87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91" name="Freeform 3367">
            <a:extLst>
              <a:ext uri="{FF2B5EF4-FFF2-40B4-BE49-F238E27FC236}">
                <a16:creationId xmlns:a16="http://schemas.microsoft.com/office/drawing/2014/main" id="{00000000-0008-0000-0000-000027110000}"/>
              </a:ext>
            </a:extLst>
          </xdr:cNvPr>
          <xdr:cNvSpPr>
            <a:spLocks/>
          </xdr:cNvSpPr>
        </xdr:nvSpPr>
        <xdr:spPr bwMode="auto">
          <a:xfrm>
            <a:off x="8838" y="9196"/>
            <a:ext cx="1" cy="1"/>
          </a:xfrm>
          <a:custGeom>
            <a:avLst/>
            <a:gdLst>
              <a:gd name="T0" fmla="*/ 0 w 5"/>
              <a:gd name="T1" fmla="*/ 0 h 3"/>
              <a:gd name="T2" fmla="*/ 2 w 5"/>
              <a:gd name="T3" fmla="*/ 0 h 3"/>
              <a:gd name="T4" fmla="*/ 3 w 5"/>
              <a:gd name="T5" fmla="*/ 1 h 3"/>
              <a:gd name="T6" fmla="*/ 3 w 5"/>
              <a:gd name="T7" fmla="*/ 3 h 3"/>
              <a:gd name="T8" fmla="*/ 5 w 5"/>
              <a:gd name="T9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5" h="3">
                <a:moveTo>
                  <a:pt x="0" y="0"/>
                </a:moveTo>
                <a:lnTo>
                  <a:pt x="2" y="0"/>
                </a:lnTo>
                <a:lnTo>
                  <a:pt x="3" y="1"/>
                </a:lnTo>
                <a:lnTo>
                  <a:pt x="3" y="3"/>
                </a:lnTo>
                <a:lnTo>
                  <a:pt x="5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92" name="Freeform 3368">
            <a:extLst>
              <a:ext uri="{FF2B5EF4-FFF2-40B4-BE49-F238E27FC236}">
                <a16:creationId xmlns:a16="http://schemas.microsoft.com/office/drawing/2014/main" id="{00000000-0008-0000-0000-000028110000}"/>
              </a:ext>
            </a:extLst>
          </xdr:cNvPr>
          <xdr:cNvSpPr>
            <a:spLocks/>
          </xdr:cNvSpPr>
        </xdr:nvSpPr>
        <xdr:spPr bwMode="auto">
          <a:xfrm>
            <a:off x="8837" y="9204"/>
            <a:ext cx="16" cy="20"/>
          </a:xfrm>
          <a:custGeom>
            <a:avLst/>
            <a:gdLst>
              <a:gd name="T0" fmla="*/ 48 w 48"/>
              <a:gd name="T1" fmla="*/ 60 h 60"/>
              <a:gd name="T2" fmla="*/ 36 w 48"/>
              <a:gd name="T3" fmla="*/ 52 h 60"/>
              <a:gd name="T4" fmla="*/ 24 w 48"/>
              <a:gd name="T5" fmla="*/ 43 h 60"/>
              <a:gd name="T6" fmla="*/ 16 w 48"/>
              <a:gd name="T7" fmla="*/ 33 h 60"/>
              <a:gd name="T8" fmla="*/ 9 w 48"/>
              <a:gd name="T9" fmla="*/ 22 h 60"/>
              <a:gd name="T10" fmla="*/ 3 w 48"/>
              <a:gd name="T11" fmla="*/ 12 h 60"/>
              <a:gd name="T12" fmla="*/ 0 w 48"/>
              <a:gd name="T13" fmla="*/ 0 h 6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48" h="60">
                <a:moveTo>
                  <a:pt x="48" y="60"/>
                </a:moveTo>
                <a:lnTo>
                  <a:pt x="36" y="52"/>
                </a:lnTo>
                <a:lnTo>
                  <a:pt x="24" y="43"/>
                </a:lnTo>
                <a:lnTo>
                  <a:pt x="16" y="33"/>
                </a:lnTo>
                <a:lnTo>
                  <a:pt x="9" y="22"/>
                </a:lnTo>
                <a:lnTo>
                  <a:pt x="3" y="1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93" name="Freeform 3369">
            <a:extLst>
              <a:ext uri="{FF2B5EF4-FFF2-40B4-BE49-F238E27FC236}">
                <a16:creationId xmlns:a16="http://schemas.microsoft.com/office/drawing/2014/main" id="{00000000-0008-0000-0000-000029110000}"/>
              </a:ext>
            </a:extLst>
          </xdr:cNvPr>
          <xdr:cNvSpPr>
            <a:spLocks/>
          </xdr:cNvSpPr>
        </xdr:nvSpPr>
        <xdr:spPr bwMode="auto">
          <a:xfrm>
            <a:off x="8865" y="9229"/>
            <a:ext cx="6" cy="4"/>
          </a:xfrm>
          <a:custGeom>
            <a:avLst/>
            <a:gdLst>
              <a:gd name="T0" fmla="*/ 17 w 17"/>
              <a:gd name="T1" fmla="*/ 12 h 12"/>
              <a:gd name="T2" fmla="*/ 8 w 17"/>
              <a:gd name="T3" fmla="*/ 6 h 12"/>
              <a:gd name="T4" fmla="*/ 0 w 17"/>
              <a:gd name="T5" fmla="*/ 0 h 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7" h="12">
                <a:moveTo>
                  <a:pt x="17" y="12"/>
                </a:moveTo>
                <a:lnTo>
                  <a:pt x="8" y="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94" name="Freeform 3370">
            <a:extLst>
              <a:ext uri="{FF2B5EF4-FFF2-40B4-BE49-F238E27FC236}">
                <a16:creationId xmlns:a16="http://schemas.microsoft.com/office/drawing/2014/main" id="{00000000-0008-0000-0000-00002A110000}"/>
              </a:ext>
            </a:extLst>
          </xdr:cNvPr>
          <xdr:cNvSpPr>
            <a:spLocks/>
          </xdr:cNvSpPr>
        </xdr:nvSpPr>
        <xdr:spPr bwMode="auto">
          <a:xfrm>
            <a:off x="8709" y="9215"/>
            <a:ext cx="7" cy="8"/>
          </a:xfrm>
          <a:custGeom>
            <a:avLst/>
            <a:gdLst>
              <a:gd name="T0" fmla="*/ 19 w 19"/>
              <a:gd name="T1" fmla="*/ 25 h 25"/>
              <a:gd name="T2" fmla="*/ 11 w 19"/>
              <a:gd name="T3" fmla="*/ 20 h 25"/>
              <a:gd name="T4" fmla="*/ 6 w 19"/>
              <a:gd name="T5" fmla="*/ 15 h 25"/>
              <a:gd name="T6" fmla="*/ 3 w 19"/>
              <a:gd name="T7" fmla="*/ 9 h 25"/>
              <a:gd name="T8" fmla="*/ 0 w 19"/>
              <a:gd name="T9" fmla="*/ 3 h 25"/>
              <a:gd name="T10" fmla="*/ 0 w 19"/>
              <a:gd name="T11" fmla="*/ 0 h 2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9" h="25">
                <a:moveTo>
                  <a:pt x="19" y="25"/>
                </a:moveTo>
                <a:lnTo>
                  <a:pt x="11" y="20"/>
                </a:lnTo>
                <a:lnTo>
                  <a:pt x="6" y="15"/>
                </a:lnTo>
                <a:lnTo>
                  <a:pt x="3" y="9"/>
                </a:lnTo>
                <a:lnTo>
                  <a:pt x="0" y="3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95" name="Freeform 3371">
            <a:extLst>
              <a:ext uri="{FF2B5EF4-FFF2-40B4-BE49-F238E27FC236}">
                <a16:creationId xmlns:a16="http://schemas.microsoft.com/office/drawing/2014/main" id="{00000000-0008-0000-0000-00002B110000}"/>
              </a:ext>
            </a:extLst>
          </xdr:cNvPr>
          <xdr:cNvSpPr>
            <a:spLocks/>
          </xdr:cNvSpPr>
        </xdr:nvSpPr>
        <xdr:spPr bwMode="auto">
          <a:xfrm>
            <a:off x="8745" y="9206"/>
            <a:ext cx="5" cy="8"/>
          </a:xfrm>
          <a:custGeom>
            <a:avLst/>
            <a:gdLst>
              <a:gd name="T0" fmla="*/ 0 w 17"/>
              <a:gd name="T1" fmla="*/ 0 h 24"/>
              <a:gd name="T2" fmla="*/ 7 w 17"/>
              <a:gd name="T3" fmla="*/ 4 h 24"/>
              <a:gd name="T4" fmla="*/ 11 w 17"/>
              <a:gd name="T5" fmla="*/ 10 h 24"/>
              <a:gd name="T6" fmla="*/ 15 w 17"/>
              <a:gd name="T7" fmla="*/ 15 h 24"/>
              <a:gd name="T8" fmla="*/ 17 w 17"/>
              <a:gd name="T9" fmla="*/ 21 h 24"/>
              <a:gd name="T10" fmla="*/ 17 w 17"/>
              <a:gd name="T11" fmla="*/ 24 h 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17" h="24">
                <a:moveTo>
                  <a:pt x="0" y="0"/>
                </a:moveTo>
                <a:lnTo>
                  <a:pt x="7" y="4"/>
                </a:lnTo>
                <a:lnTo>
                  <a:pt x="11" y="10"/>
                </a:lnTo>
                <a:lnTo>
                  <a:pt x="15" y="15"/>
                </a:lnTo>
                <a:lnTo>
                  <a:pt x="17" y="21"/>
                </a:lnTo>
                <a:lnTo>
                  <a:pt x="17" y="2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96" name="Line 3372">
            <a:extLst>
              <a:ext uri="{FF2B5EF4-FFF2-40B4-BE49-F238E27FC236}">
                <a16:creationId xmlns:a16="http://schemas.microsoft.com/office/drawing/2014/main" id="{00000000-0008-0000-0000-00002C110000}"/>
              </a:ext>
            </a:extLst>
          </xdr:cNvPr>
          <xdr:cNvSpPr>
            <a:spLocks noChangeShapeType="1"/>
          </xdr:cNvSpPr>
        </xdr:nvSpPr>
        <xdr:spPr bwMode="auto">
          <a:xfrm>
            <a:off x="8731" y="929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97" name="Freeform 3373">
            <a:extLst>
              <a:ext uri="{FF2B5EF4-FFF2-40B4-BE49-F238E27FC236}">
                <a16:creationId xmlns:a16="http://schemas.microsoft.com/office/drawing/2014/main" id="{00000000-0008-0000-0000-00002D110000}"/>
              </a:ext>
            </a:extLst>
          </xdr:cNvPr>
          <xdr:cNvSpPr>
            <a:spLocks/>
          </xdr:cNvSpPr>
        </xdr:nvSpPr>
        <xdr:spPr bwMode="auto">
          <a:xfrm>
            <a:off x="8764" y="9262"/>
            <a:ext cx="1" cy="6"/>
          </a:xfrm>
          <a:custGeom>
            <a:avLst/>
            <a:gdLst>
              <a:gd name="T0" fmla="*/ 0 w 4"/>
              <a:gd name="T1" fmla="*/ 0 h 18"/>
              <a:gd name="T2" fmla="*/ 1 w 4"/>
              <a:gd name="T3" fmla="*/ 4 h 18"/>
              <a:gd name="T4" fmla="*/ 4 w 4"/>
              <a:gd name="T5" fmla="*/ 18 h 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4" h="18">
                <a:moveTo>
                  <a:pt x="0" y="0"/>
                </a:moveTo>
                <a:lnTo>
                  <a:pt x="1" y="4"/>
                </a:lnTo>
                <a:lnTo>
                  <a:pt x="4" y="18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398" name="Line 3374">
            <a:extLst>
              <a:ext uri="{FF2B5EF4-FFF2-40B4-BE49-F238E27FC236}">
                <a16:creationId xmlns:a16="http://schemas.microsoft.com/office/drawing/2014/main" id="{00000000-0008-0000-0000-00002E110000}"/>
              </a:ext>
            </a:extLst>
          </xdr:cNvPr>
          <xdr:cNvSpPr>
            <a:spLocks noChangeShapeType="1"/>
          </xdr:cNvSpPr>
        </xdr:nvSpPr>
        <xdr:spPr bwMode="auto">
          <a:xfrm>
            <a:off x="8764" y="9260"/>
            <a:ext cx="1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399" name="Line 3375">
            <a:extLst>
              <a:ext uri="{FF2B5EF4-FFF2-40B4-BE49-F238E27FC236}">
                <a16:creationId xmlns:a16="http://schemas.microsoft.com/office/drawing/2014/main" id="{00000000-0008-0000-0000-00002F110000}"/>
              </a:ext>
            </a:extLst>
          </xdr:cNvPr>
          <xdr:cNvSpPr>
            <a:spLocks noChangeShapeType="1"/>
          </xdr:cNvSpPr>
        </xdr:nvSpPr>
        <xdr:spPr bwMode="auto">
          <a:xfrm>
            <a:off x="8752" y="928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00" name="Line 3376">
            <a:extLst>
              <a:ext uri="{FF2B5EF4-FFF2-40B4-BE49-F238E27FC236}">
                <a16:creationId xmlns:a16="http://schemas.microsoft.com/office/drawing/2014/main" id="{00000000-0008-0000-0000-00003011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735" y="929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01" name="Freeform 3377">
            <a:extLst>
              <a:ext uri="{FF2B5EF4-FFF2-40B4-BE49-F238E27FC236}">
                <a16:creationId xmlns:a16="http://schemas.microsoft.com/office/drawing/2014/main" id="{00000000-0008-0000-0000-000031110000}"/>
              </a:ext>
            </a:extLst>
          </xdr:cNvPr>
          <xdr:cNvSpPr>
            <a:spLocks/>
          </xdr:cNvSpPr>
        </xdr:nvSpPr>
        <xdr:spPr bwMode="auto">
          <a:xfrm>
            <a:off x="8764" y="9262"/>
            <a:ext cx="1" cy="5"/>
          </a:xfrm>
          <a:custGeom>
            <a:avLst/>
            <a:gdLst>
              <a:gd name="T0" fmla="*/ 0 w 4"/>
              <a:gd name="T1" fmla="*/ 0 h 16"/>
              <a:gd name="T2" fmla="*/ 2 w 4"/>
              <a:gd name="T3" fmla="*/ 5 h 16"/>
              <a:gd name="T4" fmla="*/ 3 w 4"/>
              <a:gd name="T5" fmla="*/ 10 h 16"/>
              <a:gd name="T6" fmla="*/ 4 w 4"/>
              <a:gd name="T7" fmla="*/ 16 h 1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4" h="16">
                <a:moveTo>
                  <a:pt x="0" y="0"/>
                </a:moveTo>
                <a:lnTo>
                  <a:pt x="2" y="5"/>
                </a:lnTo>
                <a:lnTo>
                  <a:pt x="3" y="10"/>
                </a:lnTo>
                <a:lnTo>
                  <a:pt x="4" y="16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02" name="Freeform 3378">
            <a:extLst>
              <a:ext uri="{FF2B5EF4-FFF2-40B4-BE49-F238E27FC236}">
                <a16:creationId xmlns:a16="http://schemas.microsoft.com/office/drawing/2014/main" id="{00000000-0008-0000-0000-000032110000}"/>
              </a:ext>
            </a:extLst>
          </xdr:cNvPr>
          <xdr:cNvSpPr>
            <a:spLocks/>
          </xdr:cNvSpPr>
        </xdr:nvSpPr>
        <xdr:spPr bwMode="auto">
          <a:xfrm>
            <a:off x="8898" y="9256"/>
            <a:ext cx="3" cy="5"/>
          </a:xfrm>
          <a:custGeom>
            <a:avLst/>
            <a:gdLst>
              <a:gd name="T0" fmla="*/ 8 w 8"/>
              <a:gd name="T1" fmla="*/ 17 h 17"/>
              <a:gd name="T2" fmla="*/ 7 w 8"/>
              <a:gd name="T3" fmla="*/ 14 h 17"/>
              <a:gd name="T4" fmla="*/ 7 w 8"/>
              <a:gd name="T5" fmla="*/ 11 h 17"/>
              <a:gd name="T6" fmla="*/ 5 w 8"/>
              <a:gd name="T7" fmla="*/ 7 h 17"/>
              <a:gd name="T8" fmla="*/ 3 w 8"/>
              <a:gd name="T9" fmla="*/ 4 h 17"/>
              <a:gd name="T10" fmla="*/ 0 w 8"/>
              <a:gd name="T11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8" h="17">
                <a:moveTo>
                  <a:pt x="8" y="17"/>
                </a:moveTo>
                <a:lnTo>
                  <a:pt x="7" y="14"/>
                </a:lnTo>
                <a:lnTo>
                  <a:pt x="7" y="11"/>
                </a:lnTo>
                <a:lnTo>
                  <a:pt x="5" y="7"/>
                </a:lnTo>
                <a:lnTo>
                  <a:pt x="3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03" name="Freeform 3379">
            <a:extLst>
              <a:ext uri="{FF2B5EF4-FFF2-40B4-BE49-F238E27FC236}">
                <a16:creationId xmlns:a16="http://schemas.microsoft.com/office/drawing/2014/main" id="{00000000-0008-0000-0000-000033110000}"/>
              </a:ext>
            </a:extLst>
          </xdr:cNvPr>
          <xdr:cNvSpPr>
            <a:spLocks/>
          </xdr:cNvSpPr>
        </xdr:nvSpPr>
        <xdr:spPr bwMode="auto">
          <a:xfrm>
            <a:off x="7171" y="8426"/>
            <a:ext cx="4" cy="2"/>
          </a:xfrm>
          <a:custGeom>
            <a:avLst/>
            <a:gdLst>
              <a:gd name="T0" fmla="*/ 0 w 12"/>
              <a:gd name="T1" fmla="*/ 0 h 4"/>
              <a:gd name="T2" fmla="*/ 5 w 12"/>
              <a:gd name="T3" fmla="*/ 3 h 4"/>
              <a:gd name="T4" fmla="*/ 12 w 12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2" h="4">
                <a:moveTo>
                  <a:pt x="0" y="0"/>
                </a:moveTo>
                <a:lnTo>
                  <a:pt x="5" y="3"/>
                </a:lnTo>
                <a:lnTo>
                  <a:pt x="12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04" name="Freeform 3380">
            <a:extLst>
              <a:ext uri="{FF2B5EF4-FFF2-40B4-BE49-F238E27FC236}">
                <a16:creationId xmlns:a16="http://schemas.microsoft.com/office/drawing/2014/main" id="{00000000-0008-0000-0000-000034110000}"/>
              </a:ext>
            </a:extLst>
          </xdr:cNvPr>
          <xdr:cNvSpPr>
            <a:spLocks/>
          </xdr:cNvSpPr>
        </xdr:nvSpPr>
        <xdr:spPr bwMode="auto">
          <a:xfrm>
            <a:off x="7134" y="8482"/>
            <a:ext cx="1" cy="1"/>
          </a:xfrm>
          <a:custGeom>
            <a:avLst/>
            <a:gdLst>
              <a:gd name="T0" fmla="*/ 3 w 3"/>
              <a:gd name="T1" fmla="*/ 2 h 2"/>
              <a:gd name="T2" fmla="*/ 3 w 3"/>
              <a:gd name="T3" fmla="*/ 0 h 2"/>
              <a:gd name="T4" fmla="*/ 1 w 3"/>
              <a:gd name="T5" fmla="*/ 0 h 2"/>
              <a:gd name="T6" fmla="*/ 0 w 3"/>
              <a:gd name="T7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2">
                <a:moveTo>
                  <a:pt x="3" y="2"/>
                </a:moveTo>
                <a:lnTo>
                  <a:pt x="3" y="0"/>
                </a:lnTo>
                <a:lnTo>
                  <a:pt x="1" y="0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05" name="Freeform 3381">
            <a:extLst>
              <a:ext uri="{FF2B5EF4-FFF2-40B4-BE49-F238E27FC236}">
                <a16:creationId xmlns:a16="http://schemas.microsoft.com/office/drawing/2014/main" id="{00000000-0008-0000-0000-000035110000}"/>
              </a:ext>
            </a:extLst>
          </xdr:cNvPr>
          <xdr:cNvSpPr>
            <a:spLocks/>
          </xdr:cNvSpPr>
        </xdr:nvSpPr>
        <xdr:spPr bwMode="auto">
          <a:xfrm>
            <a:off x="7167" y="8425"/>
            <a:ext cx="4" cy="1"/>
          </a:xfrm>
          <a:custGeom>
            <a:avLst/>
            <a:gdLst>
              <a:gd name="T0" fmla="*/ 0 w 13"/>
              <a:gd name="T1" fmla="*/ 0 h 4"/>
              <a:gd name="T2" fmla="*/ 5 w 13"/>
              <a:gd name="T3" fmla="*/ 1 h 4"/>
              <a:gd name="T4" fmla="*/ 13 w 13"/>
              <a:gd name="T5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3" h="4">
                <a:moveTo>
                  <a:pt x="0" y="0"/>
                </a:moveTo>
                <a:lnTo>
                  <a:pt x="5" y="1"/>
                </a:lnTo>
                <a:lnTo>
                  <a:pt x="13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06" name="Freeform 3382">
            <a:extLst>
              <a:ext uri="{FF2B5EF4-FFF2-40B4-BE49-F238E27FC236}">
                <a16:creationId xmlns:a16="http://schemas.microsoft.com/office/drawing/2014/main" id="{00000000-0008-0000-0000-000036110000}"/>
              </a:ext>
            </a:extLst>
          </xdr:cNvPr>
          <xdr:cNvSpPr>
            <a:spLocks/>
          </xdr:cNvSpPr>
        </xdr:nvSpPr>
        <xdr:spPr bwMode="auto">
          <a:xfrm>
            <a:off x="7270" y="8373"/>
            <a:ext cx="34" cy="11"/>
          </a:xfrm>
          <a:custGeom>
            <a:avLst/>
            <a:gdLst>
              <a:gd name="T0" fmla="*/ 104 w 104"/>
              <a:gd name="T1" fmla="*/ 10 h 34"/>
              <a:gd name="T2" fmla="*/ 96 w 104"/>
              <a:gd name="T3" fmla="*/ 5 h 34"/>
              <a:gd name="T4" fmla="*/ 87 w 104"/>
              <a:gd name="T5" fmla="*/ 3 h 34"/>
              <a:gd name="T6" fmla="*/ 77 w 104"/>
              <a:gd name="T7" fmla="*/ 0 h 34"/>
              <a:gd name="T8" fmla="*/ 67 w 104"/>
              <a:gd name="T9" fmla="*/ 0 h 34"/>
              <a:gd name="T10" fmla="*/ 56 w 104"/>
              <a:gd name="T11" fmla="*/ 0 h 34"/>
              <a:gd name="T12" fmla="*/ 46 w 104"/>
              <a:gd name="T13" fmla="*/ 0 h 34"/>
              <a:gd name="T14" fmla="*/ 36 w 104"/>
              <a:gd name="T15" fmla="*/ 3 h 34"/>
              <a:gd name="T16" fmla="*/ 26 w 104"/>
              <a:gd name="T17" fmla="*/ 5 h 34"/>
              <a:gd name="T18" fmla="*/ 17 w 104"/>
              <a:gd name="T19" fmla="*/ 10 h 34"/>
              <a:gd name="T20" fmla="*/ 11 w 104"/>
              <a:gd name="T21" fmla="*/ 14 h 34"/>
              <a:gd name="T22" fmla="*/ 6 w 104"/>
              <a:gd name="T23" fmla="*/ 20 h 34"/>
              <a:gd name="T24" fmla="*/ 1 w 104"/>
              <a:gd name="T25" fmla="*/ 25 h 34"/>
              <a:gd name="T26" fmla="*/ 0 w 104"/>
              <a:gd name="T27" fmla="*/ 31 h 34"/>
              <a:gd name="T28" fmla="*/ 0 w 104"/>
              <a:gd name="T29" fmla="*/ 34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</a:cxnLst>
            <a:rect l="0" t="0" r="r" b="b"/>
            <a:pathLst>
              <a:path w="104" h="34">
                <a:moveTo>
                  <a:pt x="104" y="10"/>
                </a:moveTo>
                <a:lnTo>
                  <a:pt x="96" y="5"/>
                </a:lnTo>
                <a:lnTo>
                  <a:pt x="87" y="3"/>
                </a:lnTo>
                <a:lnTo>
                  <a:pt x="77" y="0"/>
                </a:lnTo>
                <a:lnTo>
                  <a:pt x="67" y="0"/>
                </a:lnTo>
                <a:lnTo>
                  <a:pt x="56" y="0"/>
                </a:lnTo>
                <a:lnTo>
                  <a:pt x="46" y="0"/>
                </a:lnTo>
                <a:lnTo>
                  <a:pt x="36" y="3"/>
                </a:lnTo>
                <a:lnTo>
                  <a:pt x="26" y="5"/>
                </a:lnTo>
                <a:lnTo>
                  <a:pt x="17" y="10"/>
                </a:lnTo>
                <a:lnTo>
                  <a:pt x="11" y="14"/>
                </a:lnTo>
                <a:lnTo>
                  <a:pt x="6" y="20"/>
                </a:lnTo>
                <a:lnTo>
                  <a:pt x="1" y="25"/>
                </a:lnTo>
                <a:lnTo>
                  <a:pt x="0" y="31"/>
                </a:lnTo>
                <a:lnTo>
                  <a:pt x="0" y="3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07" name="Freeform 3383">
            <a:extLst>
              <a:ext uri="{FF2B5EF4-FFF2-40B4-BE49-F238E27FC236}">
                <a16:creationId xmlns:a16="http://schemas.microsoft.com/office/drawing/2014/main" id="{00000000-0008-0000-0000-000037110000}"/>
              </a:ext>
            </a:extLst>
          </xdr:cNvPr>
          <xdr:cNvSpPr>
            <a:spLocks/>
          </xdr:cNvSpPr>
        </xdr:nvSpPr>
        <xdr:spPr bwMode="auto">
          <a:xfrm>
            <a:off x="7274" y="8313"/>
            <a:ext cx="48" cy="10"/>
          </a:xfrm>
          <a:custGeom>
            <a:avLst/>
            <a:gdLst>
              <a:gd name="T0" fmla="*/ 0 w 143"/>
              <a:gd name="T1" fmla="*/ 0 h 30"/>
              <a:gd name="T2" fmla="*/ 16 w 143"/>
              <a:gd name="T3" fmla="*/ 7 h 30"/>
              <a:gd name="T4" fmla="*/ 31 w 143"/>
              <a:gd name="T5" fmla="*/ 14 h 30"/>
              <a:gd name="T6" fmla="*/ 47 w 143"/>
              <a:gd name="T7" fmla="*/ 20 h 30"/>
              <a:gd name="T8" fmla="*/ 66 w 143"/>
              <a:gd name="T9" fmla="*/ 24 h 30"/>
              <a:gd name="T10" fmla="*/ 84 w 143"/>
              <a:gd name="T11" fmla="*/ 27 h 30"/>
              <a:gd name="T12" fmla="*/ 104 w 143"/>
              <a:gd name="T13" fmla="*/ 29 h 30"/>
              <a:gd name="T14" fmla="*/ 123 w 143"/>
              <a:gd name="T15" fmla="*/ 30 h 30"/>
              <a:gd name="T16" fmla="*/ 143 w 143"/>
              <a:gd name="T17" fmla="*/ 29 h 3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43" h="30">
                <a:moveTo>
                  <a:pt x="0" y="0"/>
                </a:moveTo>
                <a:lnTo>
                  <a:pt x="16" y="7"/>
                </a:lnTo>
                <a:lnTo>
                  <a:pt x="31" y="14"/>
                </a:lnTo>
                <a:lnTo>
                  <a:pt x="47" y="20"/>
                </a:lnTo>
                <a:lnTo>
                  <a:pt x="66" y="24"/>
                </a:lnTo>
                <a:lnTo>
                  <a:pt x="84" y="27"/>
                </a:lnTo>
                <a:lnTo>
                  <a:pt x="104" y="29"/>
                </a:lnTo>
                <a:lnTo>
                  <a:pt x="123" y="30"/>
                </a:lnTo>
                <a:lnTo>
                  <a:pt x="143" y="29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08" name="Line 3384">
            <a:extLst>
              <a:ext uri="{FF2B5EF4-FFF2-40B4-BE49-F238E27FC236}">
                <a16:creationId xmlns:a16="http://schemas.microsoft.com/office/drawing/2014/main" id="{00000000-0008-0000-0000-00003811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62" y="9227"/>
            <a:ext cx="3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09" name="Line 3385">
            <a:extLst>
              <a:ext uri="{FF2B5EF4-FFF2-40B4-BE49-F238E27FC236}">
                <a16:creationId xmlns:a16="http://schemas.microsoft.com/office/drawing/2014/main" id="{00000000-0008-0000-0000-00003911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59" y="9224"/>
            <a:ext cx="3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10" name="Line 3386">
            <a:extLst>
              <a:ext uri="{FF2B5EF4-FFF2-40B4-BE49-F238E27FC236}">
                <a16:creationId xmlns:a16="http://schemas.microsoft.com/office/drawing/2014/main" id="{00000000-0008-0000-0000-00003A11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8856" y="9220"/>
            <a:ext cx="3" cy="4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11" name="Freeform 3387">
            <a:extLst>
              <a:ext uri="{FF2B5EF4-FFF2-40B4-BE49-F238E27FC236}">
                <a16:creationId xmlns:a16="http://schemas.microsoft.com/office/drawing/2014/main" id="{00000000-0008-0000-0000-00003B110000}"/>
              </a:ext>
            </a:extLst>
          </xdr:cNvPr>
          <xdr:cNvSpPr>
            <a:spLocks/>
          </xdr:cNvSpPr>
        </xdr:nvSpPr>
        <xdr:spPr bwMode="auto">
          <a:xfrm>
            <a:off x="8882" y="9240"/>
            <a:ext cx="16" cy="16"/>
          </a:xfrm>
          <a:custGeom>
            <a:avLst/>
            <a:gdLst>
              <a:gd name="T0" fmla="*/ 50 w 50"/>
              <a:gd name="T1" fmla="*/ 47 h 47"/>
              <a:gd name="T2" fmla="*/ 41 w 50"/>
              <a:gd name="T3" fmla="*/ 37 h 47"/>
              <a:gd name="T4" fmla="*/ 33 w 50"/>
              <a:gd name="T5" fmla="*/ 27 h 47"/>
              <a:gd name="T6" fmla="*/ 24 w 50"/>
              <a:gd name="T7" fmla="*/ 18 h 47"/>
              <a:gd name="T8" fmla="*/ 15 w 50"/>
              <a:gd name="T9" fmla="*/ 11 h 47"/>
              <a:gd name="T10" fmla="*/ 7 w 50"/>
              <a:gd name="T11" fmla="*/ 4 h 47"/>
              <a:gd name="T12" fmla="*/ 0 w 50"/>
              <a:gd name="T13" fmla="*/ 0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47">
                <a:moveTo>
                  <a:pt x="50" y="47"/>
                </a:moveTo>
                <a:lnTo>
                  <a:pt x="41" y="37"/>
                </a:lnTo>
                <a:lnTo>
                  <a:pt x="33" y="27"/>
                </a:lnTo>
                <a:lnTo>
                  <a:pt x="24" y="18"/>
                </a:lnTo>
                <a:lnTo>
                  <a:pt x="15" y="11"/>
                </a:lnTo>
                <a:lnTo>
                  <a:pt x="7" y="4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12" name="Freeform 3388">
            <a:extLst>
              <a:ext uri="{FF2B5EF4-FFF2-40B4-BE49-F238E27FC236}">
                <a16:creationId xmlns:a16="http://schemas.microsoft.com/office/drawing/2014/main" id="{00000000-0008-0000-0000-00003C110000}"/>
              </a:ext>
            </a:extLst>
          </xdr:cNvPr>
          <xdr:cNvSpPr>
            <a:spLocks/>
          </xdr:cNvSpPr>
        </xdr:nvSpPr>
        <xdr:spPr bwMode="auto">
          <a:xfrm>
            <a:off x="8839" y="9198"/>
            <a:ext cx="17" cy="22"/>
          </a:xfrm>
          <a:custGeom>
            <a:avLst/>
            <a:gdLst>
              <a:gd name="T0" fmla="*/ 50 w 50"/>
              <a:gd name="T1" fmla="*/ 68 h 68"/>
              <a:gd name="T2" fmla="*/ 40 w 50"/>
              <a:gd name="T3" fmla="*/ 57 h 68"/>
              <a:gd name="T4" fmla="*/ 31 w 50"/>
              <a:gd name="T5" fmla="*/ 44 h 68"/>
              <a:gd name="T6" fmla="*/ 21 w 50"/>
              <a:gd name="T7" fmla="*/ 30 h 68"/>
              <a:gd name="T8" fmla="*/ 10 w 50"/>
              <a:gd name="T9" fmla="*/ 16 h 68"/>
              <a:gd name="T10" fmla="*/ 0 w 50"/>
              <a:gd name="T11" fmla="*/ 0 h 6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50" h="68">
                <a:moveTo>
                  <a:pt x="50" y="68"/>
                </a:moveTo>
                <a:lnTo>
                  <a:pt x="40" y="57"/>
                </a:lnTo>
                <a:lnTo>
                  <a:pt x="31" y="44"/>
                </a:lnTo>
                <a:lnTo>
                  <a:pt x="21" y="30"/>
                </a:lnTo>
                <a:lnTo>
                  <a:pt x="10" y="16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13" name="Line 3389">
            <a:extLst>
              <a:ext uri="{FF2B5EF4-FFF2-40B4-BE49-F238E27FC236}">
                <a16:creationId xmlns:a16="http://schemas.microsoft.com/office/drawing/2014/main" id="{00000000-0008-0000-0000-00003D110000}"/>
              </a:ext>
            </a:extLst>
          </xdr:cNvPr>
          <xdr:cNvSpPr>
            <a:spLocks noChangeShapeType="1"/>
          </xdr:cNvSpPr>
        </xdr:nvSpPr>
        <xdr:spPr bwMode="auto">
          <a:xfrm>
            <a:off x="8839" y="919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14" name="Line 3390">
            <a:extLst>
              <a:ext uri="{FF2B5EF4-FFF2-40B4-BE49-F238E27FC236}">
                <a16:creationId xmlns:a16="http://schemas.microsoft.com/office/drawing/2014/main" id="{00000000-0008-0000-0000-00003E110000}"/>
              </a:ext>
            </a:extLst>
          </xdr:cNvPr>
          <xdr:cNvSpPr>
            <a:spLocks noChangeShapeType="1"/>
          </xdr:cNvSpPr>
        </xdr:nvSpPr>
        <xdr:spPr bwMode="auto">
          <a:xfrm>
            <a:off x="8901" y="11595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15" name="Freeform 3391">
            <a:extLst>
              <a:ext uri="{FF2B5EF4-FFF2-40B4-BE49-F238E27FC236}">
                <a16:creationId xmlns:a16="http://schemas.microsoft.com/office/drawing/2014/main" id="{00000000-0008-0000-0000-00003F110000}"/>
              </a:ext>
            </a:extLst>
          </xdr:cNvPr>
          <xdr:cNvSpPr>
            <a:spLocks/>
          </xdr:cNvSpPr>
        </xdr:nvSpPr>
        <xdr:spPr bwMode="auto">
          <a:xfrm>
            <a:off x="8667" y="11807"/>
            <a:ext cx="1" cy="3"/>
          </a:xfrm>
          <a:custGeom>
            <a:avLst/>
            <a:gdLst>
              <a:gd name="T0" fmla="*/ 0 w 3"/>
              <a:gd name="T1" fmla="*/ 10 h 10"/>
              <a:gd name="T2" fmla="*/ 2 w 3"/>
              <a:gd name="T3" fmla="*/ 4 h 10"/>
              <a:gd name="T4" fmla="*/ 3 w 3"/>
              <a:gd name="T5" fmla="*/ 0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3" h="10">
                <a:moveTo>
                  <a:pt x="0" y="10"/>
                </a:moveTo>
                <a:lnTo>
                  <a:pt x="2" y="4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16" name="Freeform 3392">
            <a:extLst>
              <a:ext uri="{FF2B5EF4-FFF2-40B4-BE49-F238E27FC236}">
                <a16:creationId xmlns:a16="http://schemas.microsoft.com/office/drawing/2014/main" id="{00000000-0008-0000-0000-000040110000}"/>
              </a:ext>
            </a:extLst>
          </xdr:cNvPr>
          <xdr:cNvSpPr>
            <a:spLocks/>
          </xdr:cNvSpPr>
        </xdr:nvSpPr>
        <xdr:spPr bwMode="auto">
          <a:xfrm>
            <a:off x="7184" y="8432"/>
            <a:ext cx="12" cy="1"/>
          </a:xfrm>
          <a:custGeom>
            <a:avLst/>
            <a:gdLst>
              <a:gd name="T0" fmla="*/ 0 w 36"/>
              <a:gd name="T1" fmla="*/ 0 h 3"/>
              <a:gd name="T2" fmla="*/ 9 w 36"/>
              <a:gd name="T3" fmla="*/ 2 h 3"/>
              <a:gd name="T4" fmla="*/ 17 w 36"/>
              <a:gd name="T5" fmla="*/ 3 h 3"/>
              <a:gd name="T6" fmla="*/ 27 w 36"/>
              <a:gd name="T7" fmla="*/ 3 h 3"/>
              <a:gd name="T8" fmla="*/ 36 w 36"/>
              <a:gd name="T9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6" h="3">
                <a:moveTo>
                  <a:pt x="0" y="0"/>
                </a:moveTo>
                <a:lnTo>
                  <a:pt x="9" y="2"/>
                </a:lnTo>
                <a:lnTo>
                  <a:pt x="17" y="3"/>
                </a:lnTo>
                <a:lnTo>
                  <a:pt x="27" y="3"/>
                </a:lnTo>
                <a:lnTo>
                  <a:pt x="36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17" name="Freeform 3393">
            <a:extLst>
              <a:ext uri="{FF2B5EF4-FFF2-40B4-BE49-F238E27FC236}">
                <a16:creationId xmlns:a16="http://schemas.microsoft.com/office/drawing/2014/main" id="{00000000-0008-0000-0000-000041110000}"/>
              </a:ext>
            </a:extLst>
          </xdr:cNvPr>
          <xdr:cNvSpPr>
            <a:spLocks/>
          </xdr:cNvSpPr>
        </xdr:nvSpPr>
        <xdr:spPr bwMode="auto">
          <a:xfrm>
            <a:off x="7180" y="8431"/>
            <a:ext cx="4" cy="1"/>
          </a:xfrm>
          <a:custGeom>
            <a:avLst/>
            <a:gdLst>
              <a:gd name="T0" fmla="*/ 13 w 13"/>
              <a:gd name="T1" fmla="*/ 4 h 4"/>
              <a:gd name="T2" fmla="*/ 10 w 13"/>
              <a:gd name="T3" fmla="*/ 4 h 4"/>
              <a:gd name="T4" fmla="*/ 9 w 13"/>
              <a:gd name="T5" fmla="*/ 3 h 4"/>
              <a:gd name="T6" fmla="*/ 7 w 13"/>
              <a:gd name="T7" fmla="*/ 3 h 4"/>
              <a:gd name="T8" fmla="*/ 6 w 13"/>
              <a:gd name="T9" fmla="*/ 3 h 4"/>
              <a:gd name="T10" fmla="*/ 5 w 13"/>
              <a:gd name="T11" fmla="*/ 2 h 4"/>
              <a:gd name="T12" fmla="*/ 3 w 13"/>
              <a:gd name="T13" fmla="*/ 2 h 4"/>
              <a:gd name="T14" fmla="*/ 2 w 13"/>
              <a:gd name="T15" fmla="*/ 2 h 4"/>
              <a:gd name="T16" fmla="*/ 0 w 13"/>
              <a:gd name="T17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" h="4">
                <a:moveTo>
                  <a:pt x="13" y="4"/>
                </a:moveTo>
                <a:lnTo>
                  <a:pt x="10" y="4"/>
                </a:lnTo>
                <a:lnTo>
                  <a:pt x="9" y="3"/>
                </a:lnTo>
                <a:lnTo>
                  <a:pt x="7" y="3"/>
                </a:lnTo>
                <a:lnTo>
                  <a:pt x="6" y="3"/>
                </a:lnTo>
                <a:lnTo>
                  <a:pt x="5" y="2"/>
                </a:lnTo>
                <a:lnTo>
                  <a:pt x="3" y="2"/>
                </a:lnTo>
                <a:lnTo>
                  <a:pt x="2" y="2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18" name="Freeform 3394">
            <a:extLst>
              <a:ext uri="{FF2B5EF4-FFF2-40B4-BE49-F238E27FC236}">
                <a16:creationId xmlns:a16="http://schemas.microsoft.com/office/drawing/2014/main" id="{00000000-0008-0000-0000-000042110000}"/>
              </a:ext>
            </a:extLst>
          </xdr:cNvPr>
          <xdr:cNvSpPr>
            <a:spLocks/>
          </xdr:cNvSpPr>
        </xdr:nvSpPr>
        <xdr:spPr bwMode="auto">
          <a:xfrm>
            <a:off x="7180" y="8426"/>
            <a:ext cx="47" cy="5"/>
          </a:xfrm>
          <a:custGeom>
            <a:avLst/>
            <a:gdLst>
              <a:gd name="T0" fmla="*/ 0 w 141"/>
              <a:gd name="T1" fmla="*/ 7 h 13"/>
              <a:gd name="T2" fmla="*/ 7 w 141"/>
              <a:gd name="T3" fmla="*/ 8 h 13"/>
              <a:gd name="T4" fmla="*/ 15 w 141"/>
              <a:gd name="T5" fmla="*/ 10 h 13"/>
              <a:gd name="T6" fmla="*/ 23 w 141"/>
              <a:gd name="T7" fmla="*/ 11 h 13"/>
              <a:gd name="T8" fmla="*/ 30 w 141"/>
              <a:gd name="T9" fmla="*/ 11 h 13"/>
              <a:gd name="T10" fmla="*/ 38 w 141"/>
              <a:gd name="T11" fmla="*/ 13 h 13"/>
              <a:gd name="T12" fmla="*/ 45 w 141"/>
              <a:gd name="T13" fmla="*/ 13 h 13"/>
              <a:gd name="T14" fmla="*/ 52 w 141"/>
              <a:gd name="T15" fmla="*/ 13 h 13"/>
              <a:gd name="T16" fmla="*/ 61 w 141"/>
              <a:gd name="T17" fmla="*/ 13 h 13"/>
              <a:gd name="T18" fmla="*/ 68 w 141"/>
              <a:gd name="T19" fmla="*/ 13 h 13"/>
              <a:gd name="T20" fmla="*/ 75 w 141"/>
              <a:gd name="T21" fmla="*/ 13 h 13"/>
              <a:gd name="T22" fmla="*/ 84 w 141"/>
              <a:gd name="T23" fmla="*/ 11 h 13"/>
              <a:gd name="T24" fmla="*/ 91 w 141"/>
              <a:gd name="T25" fmla="*/ 11 h 13"/>
              <a:gd name="T26" fmla="*/ 98 w 141"/>
              <a:gd name="T27" fmla="*/ 10 h 13"/>
              <a:gd name="T28" fmla="*/ 105 w 141"/>
              <a:gd name="T29" fmla="*/ 8 h 13"/>
              <a:gd name="T30" fmla="*/ 114 w 141"/>
              <a:gd name="T31" fmla="*/ 7 h 13"/>
              <a:gd name="T32" fmla="*/ 121 w 141"/>
              <a:gd name="T33" fmla="*/ 6 h 13"/>
              <a:gd name="T34" fmla="*/ 128 w 141"/>
              <a:gd name="T35" fmla="*/ 4 h 13"/>
              <a:gd name="T36" fmla="*/ 134 w 141"/>
              <a:gd name="T37" fmla="*/ 3 h 13"/>
              <a:gd name="T38" fmla="*/ 141 w 141"/>
              <a:gd name="T39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141" h="13">
                <a:moveTo>
                  <a:pt x="0" y="7"/>
                </a:moveTo>
                <a:lnTo>
                  <a:pt x="7" y="8"/>
                </a:lnTo>
                <a:lnTo>
                  <a:pt x="15" y="10"/>
                </a:lnTo>
                <a:lnTo>
                  <a:pt x="23" y="11"/>
                </a:lnTo>
                <a:lnTo>
                  <a:pt x="30" y="11"/>
                </a:lnTo>
                <a:lnTo>
                  <a:pt x="38" y="13"/>
                </a:lnTo>
                <a:lnTo>
                  <a:pt x="45" y="13"/>
                </a:lnTo>
                <a:lnTo>
                  <a:pt x="52" y="13"/>
                </a:lnTo>
                <a:lnTo>
                  <a:pt x="61" y="13"/>
                </a:lnTo>
                <a:lnTo>
                  <a:pt x="68" y="13"/>
                </a:lnTo>
                <a:lnTo>
                  <a:pt x="75" y="13"/>
                </a:lnTo>
                <a:lnTo>
                  <a:pt x="84" y="11"/>
                </a:lnTo>
                <a:lnTo>
                  <a:pt x="91" y="11"/>
                </a:lnTo>
                <a:lnTo>
                  <a:pt x="98" y="10"/>
                </a:lnTo>
                <a:lnTo>
                  <a:pt x="105" y="8"/>
                </a:lnTo>
                <a:lnTo>
                  <a:pt x="114" y="7"/>
                </a:lnTo>
                <a:lnTo>
                  <a:pt x="121" y="6"/>
                </a:lnTo>
                <a:lnTo>
                  <a:pt x="128" y="4"/>
                </a:lnTo>
                <a:lnTo>
                  <a:pt x="134" y="3"/>
                </a:lnTo>
                <a:lnTo>
                  <a:pt x="14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19" name="Freeform 3395">
            <a:extLst>
              <a:ext uri="{FF2B5EF4-FFF2-40B4-BE49-F238E27FC236}">
                <a16:creationId xmlns:a16="http://schemas.microsoft.com/office/drawing/2014/main" id="{00000000-0008-0000-0000-000043110000}"/>
              </a:ext>
            </a:extLst>
          </xdr:cNvPr>
          <xdr:cNvSpPr>
            <a:spLocks/>
          </xdr:cNvSpPr>
        </xdr:nvSpPr>
        <xdr:spPr bwMode="auto">
          <a:xfrm>
            <a:off x="7175" y="8428"/>
            <a:ext cx="5" cy="1"/>
          </a:xfrm>
          <a:custGeom>
            <a:avLst/>
            <a:gdLst>
              <a:gd name="T0" fmla="*/ 0 w 15"/>
              <a:gd name="T1" fmla="*/ 0 h 3"/>
              <a:gd name="T2" fmla="*/ 8 w 15"/>
              <a:gd name="T3" fmla="*/ 2 h 3"/>
              <a:gd name="T4" fmla="*/ 15 w 15"/>
              <a:gd name="T5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5" h="3">
                <a:moveTo>
                  <a:pt x="0" y="0"/>
                </a:moveTo>
                <a:lnTo>
                  <a:pt x="8" y="2"/>
                </a:lnTo>
                <a:lnTo>
                  <a:pt x="15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20" name="Freeform 3396">
            <a:extLst>
              <a:ext uri="{FF2B5EF4-FFF2-40B4-BE49-F238E27FC236}">
                <a16:creationId xmlns:a16="http://schemas.microsoft.com/office/drawing/2014/main" id="{00000000-0008-0000-0000-000044110000}"/>
              </a:ext>
            </a:extLst>
          </xdr:cNvPr>
          <xdr:cNvSpPr>
            <a:spLocks/>
          </xdr:cNvSpPr>
        </xdr:nvSpPr>
        <xdr:spPr bwMode="auto">
          <a:xfrm>
            <a:off x="7322" y="8322"/>
            <a:ext cx="1" cy="1"/>
          </a:xfrm>
          <a:custGeom>
            <a:avLst/>
            <a:gdLst>
              <a:gd name="T0" fmla="*/ 2 w 2"/>
              <a:gd name="T1" fmla="*/ 1 w 2"/>
              <a:gd name="T2" fmla="*/ 0 w 2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2">
                <a:moveTo>
                  <a:pt x="2" y="0"/>
                </a:move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21" name="Freeform 3397">
            <a:extLst>
              <a:ext uri="{FF2B5EF4-FFF2-40B4-BE49-F238E27FC236}">
                <a16:creationId xmlns:a16="http://schemas.microsoft.com/office/drawing/2014/main" id="{00000000-0008-0000-0000-000045110000}"/>
              </a:ext>
            </a:extLst>
          </xdr:cNvPr>
          <xdr:cNvSpPr>
            <a:spLocks/>
          </xdr:cNvSpPr>
        </xdr:nvSpPr>
        <xdr:spPr bwMode="auto">
          <a:xfrm>
            <a:off x="7106" y="8489"/>
            <a:ext cx="18" cy="7"/>
          </a:xfrm>
          <a:custGeom>
            <a:avLst/>
            <a:gdLst>
              <a:gd name="T0" fmla="*/ 0 w 54"/>
              <a:gd name="T1" fmla="*/ 19 h 19"/>
              <a:gd name="T2" fmla="*/ 17 w 54"/>
              <a:gd name="T3" fmla="*/ 15 h 19"/>
              <a:gd name="T4" fmla="*/ 37 w 54"/>
              <a:gd name="T5" fmla="*/ 8 h 19"/>
              <a:gd name="T6" fmla="*/ 54 w 54"/>
              <a:gd name="T7" fmla="*/ 0 h 1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54" h="19">
                <a:moveTo>
                  <a:pt x="0" y="19"/>
                </a:moveTo>
                <a:lnTo>
                  <a:pt x="17" y="15"/>
                </a:lnTo>
                <a:lnTo>
                  <a:pt x="37" y="8"/>
                </a:lnTo>
                <a:lnTo>
                  <a:pt x="5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22" name="Freeform 3398">
            <a:extLst>
              <a:ext uri="{FF2B5EF4-FFF2-40B4-BE49-F238E27FC236}">
                <a16:creationId xmlns:a16="http://schemas.microsoft.com/office/drawing/2014/main" id="{00000000-0008-0000-0000-000046110000}"/>
              </a:ext>
            </a:extLst>
          </xdr:cNvPr>
          <xdr:cNvSpPr>
            <a:spLocks/>
          </xdr:cNvSpPr>
        </xdr:nvSpPr>
        <xdr:spPr bwMode="auto">
          <a:xfrm>
            <a:off x="7104" y="8492"/>
            <a:ext cx="9" cy="3"/>
          </a:xfrm>
          <a:custGeom>
            <a:avLst/>
            <a:gdLst>
              <a:gd name="T0" fmla="*/ 0 w 27"/>
              <a:gd name="T1" fmla="*/ 7 h 7"/>
              <a:gd name="T2" fmla="*/ 6 w 27"/>
              <a:gd name="T3" fmla="*/ 6 h 7"/>
              <a:gd name="T4" fmla="*/ 13 w 27"/>
              <a:gd name="T5" fmla="*/ 4 h 7"/>
              <a:gd name="T6" fmla="*/ 20 w 27"/>
              <a:gd name="T7" fmla="*/ 1 h 7"/>
              <a:gd name="T8" fmla="*/ 27 w 27"/>
              <a:gd name="T9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7" h="7">
                <a:moveTo>
                  <a:pt x="0" y="7"/>
                </a:moveTo>
                <a:lnTo>
                  <a:pt x="6" y="6"/>
                </a:lnTo>
                <a:lnTo>
                  <a:pt x="13" y="4"/>
                </a:lnTo>
                <a:lnTo>
                  <a:pt x="20" y="1"/>
                </a:lnTo>
                <a:lnTo>
                  <a:pt x="27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23" name="Freeform 3399">
            <a:extLst>
              <a:ext uri="{FF2B5EF4-FFF2-40B4-BE49-F238E27FC236}">
                <a16:creationId xmlns:a16="http://schemas.microsoft.com/office/drawing/2014/main" id="{00000000-0008-0000-0000-000047110000}"/>
              </a:ext>
            </a:extLst>
          </xdr:cNvPr>
          <xdr:cNvSpPr>
            <a:spLocks/>
          </xdr:cNvSpPr>
        </xdr:nvSpPr>
        <xdr:spPr bwMode="auto">
          <a:xfrm>
            <a:off x="7202" y="8427"/>
            <a:ext cx="28" cy="5"/>
          </a:xfrm>
          <a:custGeom>
            <a:avLst/>
            <a:gdLst>
              <a:gd name="T0" fmla="*/ 0 w 83"/>
              <a:gd name="T1" fmla="*/ 15 h 15"/>
              <a:gd name="T2" fmla="*/ 23 w 83"/>
              <a:gd name="T3" fmla="*/ 13 h 15"/>
              <a:gd name="T4" fmla="*/ 45 w 83"/>
              <a:gd name="T5" fmla="*/ 10 h 15"/>
              <a:gd name="T6" fmla="*/ 65 w 83"/>
              <a:gd name="T7" fmla="*/ 6 h 15"/>
              <a:gd name="T8" fmla="*/ 83 w 83"/>
              <a:gd name="T9" fmla="*/ 0 h 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3" h="15">
                <a:moveTo>
                  <a:pt x="0" y="15"/>
                </a:moveTo>
                <a:lnTo>
                  <a:pt x="23" y="13"/>
                </a:lnTo>
                <a:lnTo>
                  <a:pt x="45" y="10"/>
                </a:lnTo>
                <a:lnTo>
                  <a:pt x="65" y="6"/>
                </a:lnTo>
                <a:lnTo>
                  <a:pt x="8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24" name="Freeform 3400">
            <a:extLst>
              <a:ext uri="{FF2B5EF4-FFF2-40B4-BE49-F238E27FC236}">
                <a16:creationId xmlns:a16="http://schemas.microsoft.com/office/drawing/2014/main" id="{00000000-0008-0000-0000-000048110000}"/>
              </a:ext>
            </a:extLst>
          </xdr:cNvPr>
          <xdr:cNvSpPr>
            <a:spLocks/>
          </xdr:cNvSpPr>
        </xdr:nvSpPr>
        <xdr:spPr bwMode="auto">
          <a:xfrm>
            <a:off x="7287" y="8395"/>
            <a:ext cx="6" cy="1"/>
          </a:xfrm>
          <a:custGeom>
            <a:avLst/>
            <a:gdLst>
              <a:gd name="T0" fmla="*/ 17 w 17"/>
              <a:gd name="T1" fmla="*/ 2 h 2"/>
              <a:gd name="T2" fmla="*/ 8 w 17"/>
              <a:gd name="T3" fmla="*/ 0 h 2"/>
              <a:gd name="T4" fmla="*/ 0 w 17"/>
              <a:gd name="T5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7" h="2">
                <a:moveTo>
                  <a:pt x="17" y="2"/>
                </a:moveTo>
                <a:lnTo>
                  <a:pt x="8" y="0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25" name="Line 3401">
            <a:extLst>
              <a:ext uri="{FF2B5EF4-FFF2-40B4-BE49-F238E27FC236}">
                <a16:creationId xmlns:a16="http://schemas.microsoft.com/office/drawing/2014/main" id="{00000000-0008-0000-0000-0000491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6" y="11680"/>
            <a:ext cx="9" cy="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26" name="Line 3402">
            <a:extLst>
              <a:ext uri="{FF2B5EF4-FFF2-40B4-BE49-F238E27FC236}">
                <a16:creationId xmlns:a16="http://schemas.microsoft.com/office/drawing/2014/main" id="{00000000-0008-0000-0000-00004A1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331" y="11683"/>
            <a:ext cx="14" cy="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27" name="Freeform 3403">
            <a:extLst>
              <a:ext uri="{FF2B5EF4-FFF2-40B4-BE49-F238E27FC236}">
                <a16:creationId xmlns:a16="http://schemas.microsoft.com/office/drawing/2014/main" id="{00000000-0008-0000-0000-00004B110000}"/>
              </a:ext>
            </a:extLst>
          </xdr:cNvPr>
          <xdr:cNvSpPr>
            <a:spLocks/>
          </xdr:cNvSpPr>
        </xdr:nvSpPr>
        <xdr:spPr bwMode="auto">
          <a:xfrm>
            <a:off x="7253" y="8305"/>
            <a:ext cx="2" cy="1"/>
          </a:xfrm>
          <a:custGeom>
            <a:avLst/>
            <a:gdLst>
              <a:gd name="T0" fmla="*/ 0 w 8"/>
              <a:gd name="T1" fmla="*/ 4 w 8"/>
              <a:gd name="T2" fmla="*/ 8 w 8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</a:cxnLst>
            <a:rect l="0" t="0" r="r" b="b"/>
            <a:pathLst>
              <a:path w="8">
                <a:moveTo>
                  <a:pt x="0" y="0"/>
                </a:moveTo>
                <a:lnTo>
                  <a:pt x="4" y="0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28" name="Freeform 3404">
            <a:extLst>
              <a:ext uri="{FF2B5EF4-FFF2-40B4-BE49-F238E27FC236}">
                <a16:creationId xmlns:a16="http://schemas.microsoft.com/office/drawing/2014/main" id="{00000000-0008-0000-0000-00004C110000}"/>
              </a:ext>
            </a:extLst>
          </xdr:cNvPr>
          <xdr:cNvSpPr>
            <a:spLocks/>
          </xdr:cNvSpPr>
        </xdr:nvSpPr>
        <xdr:spPr bwMode="auto">
          <a:xfrm>
            <a:off x="7196" y="8433"/>
            <a:ext cx="1" cy="1"/>
          </a:xfrm>
          <a:custGeom>
            <a:avLst/>
            <a:gdLst>
              <a:gd name="T0" fmla="*/ 4 w 4"/>
              <a:gd name="T1" fmla="*/ 3 w 4"/>
              <a:gd name="T2" fmla="*/ 1 w 4"/>
              <a:gd name="T3" fmla="*/ 0 w 4"/>
            </a:gdLst>
            <a:ahLst/>
            <a:cxnLst>
              <a:cxn ang="0">
                <a:pos x="T0" y="0"/>
              </a:cxn>
              <a:cxn ang="0">
                <a:pos x="T1" y="0"/>
              </a:cxn>
              <a:cxn ang="0">
                <a:pos x="T2" y="0"/>
              </a:cxn>
              <a:cxn ang="0">
                <a:pos x="T3" y="0"/>
              </a:cxn>
            </a:cxnLst>
            <a:rect l="0" t="0" r="r" b="b"/>
            <a:pathLst>
              <a:path w="4">
                <a:moveTo>
                  <a:pt x="4" y="0"/>
                </a:moveTo>
                <a:lnTo>
                  <a:pt x="3" y="0"/>
                </a:lnTo>
                <a:lnTo>
                  <a:pt x="1" y="0"/>
                </a:lnTo>
                <a:lnTo>
                  <a:pt x="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29" name="Freeform 3405">
            <a:extLst>
              <a:ext uri="{FF2B5EF4-FFF2-40B4-BE49-F238E27FC236}">
                <a16:creationId xmlns:a16="http://schemas.microsoft.com/office/drawing/2014/main" id="{00000000-0008-0000-0000-00004D110000}"/>
              </a:ext>
            </a:extLst>
          </xdr:cNvPr>
          <xdr:cNvSpPr>
            <a:spLocks/>
          </xdr:cNvSpPr>
        </xdr:nvSpPr>
        <xdr:spPr bwMode="auto">
          <a:xfrm>
            <a:off x="7200" y="8432"/>
            <a:ext cx="2" cy="1"/>
          </a:xfrm>
          <a:custGeom>
            <a:avLst/>
            <a:gdLst>
              <a:gd name="T0" fmla="*/ 7 w 7"/>
              <a:gd name="T1" fmla="*/ 0 h 2"/>
              <a:gd name="T2" fmla="*/ 6 w 7"/>
              <a:gd name="T3" fmla="*/ 1 h 2"/>
              <a:gd name="T4" fmla="*/ 4 w 7"/>
              <a:gd name="T5" fmla="*/ 1 h 2"/>
              <a:gd name="T6" fmla="*/ 3 w 7"/>
              <a:gd name="T7" fmla="*/ 1 h 2"/>
              <a:gd name="T8" fmla="*/ 2 w 7"/>
              <a:gd name="T9" fmla="*/ 1 h 2"/>
              <a:gd name="T10" fmla="*/ 0 w 7"/>
              <a:gd name="T11" fmla="*/ 2 h 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7" h="2">
                <a:moveTo>
                  <a:pt x="7" y="0"/>
                </a:moveTo>
                <a:lnTo>
                  <a:pt x="6" y="1"/>
                </a:lnTo>
                <a:lnTo>
                  <a:pt x="4" y="1"/>
                </a:lnTo>
                <a:lnTo>
                  <a:pt x="3" y="1"/>
                </a:lnTo>
                <a:lnTo>
                  <a:pt x="2" y="1"/>
                </a:lnTo>
                <a:lnTo>
                  <a:pt x="0" y="2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30" name="Freeform 3406">
            <a:extLst>
              <a:ext uri="{FF2B5EF4-FFF2-40B4-BE49-F238E27FC236}">
                <a16:creationId xmlns:a16="http://schemas.microsoft.com/office/drawing/2014/main" id="{00000000-0008-0000-0000-00004E110000}"/>
              </a:ext>
            </a:extLst>
          </xdr:cNvPr>
          <xdr:cNvSpPr>
            <a:spLocks/>
          </xdr:cNvSpPr>
        </xdr:nvSpPr>
        <xdr:spPr bwMode="auto">
          <a:xfrm>
            <a:off x="7255" y="8305"/>
            <a:ext cx="8" cy="2"/>
          </a:xfrm>
          <a:custGeom>
            <a:avLst/>
            <a:gdLst>
              <a:gd name="T0" fmla="*/ 0 w 23"/>
              <a:gd name="T1" fmla="*/ 0 h 5"/>
              <a:gd name="T2" fmla="*/ 4 w 23"/>
              <a:gd name="T3" fmla="*/ 0 h 5"/>
              <a:gd name="T4" fmla="*/ 9 w 23"/>
              <a:gd name="T5" fmla="*/ 0 h 5"/>
              <a:gd name="T6" fmla="*/ 13 w 23"/>
              <a:gd name="T7" fmla="*/ 0 h 5"/>
              <a:gd name="T8" fmla="*/ 17 w 23"/>
              <a:gd name="T9" fmla="*/ 2 h 5"/>
              <a:gd name="T10" fmla="*/ 20 w 23"/>
              <a:gd name="T11" fmla="*/ 3 h 5"/>
              <a:gd name="T12" fmla="*/ 23 w 23"/>
              <a:gd name="T13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23" h="5">
                <a:moveTo>
                  <a:pt x="0" y="0"/>
                </a:moveTo>
                <a:lnTo>
                  <a:pt x="4" y="0"/>
                </a:lnTo>
                <a:lnTo>
                  <a:pt x="9" y="0"/>
                </a:lnTo>
                <a:lnTo>
                  <a:pt x="13" y="0"/>
                </a:lnTo>
                <a:lnTo>
                  <a:pt x="17" y="2"/>
                </a:lnTo>
                <a:lnTo>
                  <a:pt x="20" y="3"/>
                </a:lnTo>
                <a:lnTo>
                  <a:pt x="23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31" name="Line 3407">
            <a:extLst>
              <a:ext uri="{FF2B5EF4-FFF2-40B4-BE49-F238E27FC236}">
                <a16:creationId xmlns:a16="http://schemas.microsoft.com/office/drawing/2014/main" id="{00000000-0008-0000-0000-00004F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900" y="11596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32" name="Freeform 3408">
            <a:extLst>
              <a:ext uri="{FF2B5EF4-FFF2-40B4-BE49-F238E27FC236}">
                <a16:creationId xmlns:a16="http://schemas.microsoft.com/office/drawing/2014/main" id="{00000000-0008-0000-0000-000050110000}"/>
              </a:ext>
            </a:extLst>
          </xdr:cNvPr>
          <xdr:cNvSpPr>
            <a:spLocks/>
          </xdr:cNvSpPr>
        </xdr:nvSpPr>
        <xdr:spPr bwMode="auto">
          <a:xfrm>
            <a:off x="8898" y="11605"/>
            <a:ext cx="3" cy="6"/>
          </a:xfrm>
          <a:custGeom>
            <a:avLst/>
            <a:gdLst>
              <a:gd name="T0" fmla="*/ 0 w 8"/>
              <a:gd name="T1" fmla="*/ 17 h 17"/>
              <a:gd name="T2" fmla="*/ 3 w 8"/>
              <a:gd name="T3" fmla="*/ 13 h 17"/>
              <a:gd name="T4" fmla="*/ 5 w 8"/>
              <a:gd name="T5" fmla="*/ 8 h 17"/>
              <a:gd name="T6" fmla="*/ 7 w 8"/>
              <a:gd name="T7" fmla="*/ 4 h 17"/>
              <a:gd name="T8" fmla="*/ 8 w 8"/>
              <a:gd name="T9" fmla="*/ 1 h 17"/>
              <a:gd name="T10" fmla="*/ 8 w 8"/>
              <a:gd name="T11" fmla="*/ 0 h 1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8" h="17">
                <a:moveTo>
                  <a:pt x="0" y="17"/>
                </a:moveTo>
                <a:lnTo>
                  <a:pt x="3" y="13"/>
                </a:lnTo>
                <a:lnTo>
                  <a:pt x="5" y="8"/>
                </a:lnTo>
                <a:lnTo>
                  <a:pt x="7" y="4"/>
                </a:lnTo>
                <a:lnTo>
                  <a:pt x="8" y="1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33" name="Freeform 3409">
            <a:extLst>
              <a:ext uri="{FF2B5EF4-FFF2-40B4-BE49-F238E27FC236}">
                <a16:creationId xmlns:a16="http://schemas.microsoft.com/office/drawing/2014/main" id="{00000000-0008-0000-0000-000051110000}"/>
              </a:ext>
            </a:extLst>
          </xdr:cNvPr>
          <xdr:cNvSpPr>
            <a:spLocks/>
          </xdr:cNvSpPr>
        </xdr:nvSpPr>
        <xdr:spPr bwMode="auto">
          <a:xfrm>
            <a:off x="8802" y="11650"/>
            <a:ext cx="1" cy="1"/>
          </a:xfrm>
          <a:custGeom>
            <a:avLst/>
            <a:gdLst>
              <a:gd name="T0" fmla="*/ 3 w 3"/>
              <a:gd name="T1" fmla="*/ 0 h 4"/>
              <a:gd name="T2" fmla="*/ 2 w 3"/>
              <a:gd name="T3" fmla="*/ 2 h 4"/>
              <a:gd name="T4" fmla="*/ 2 w 3"/>
              <a:gd name="T5" fmla="*/ 3 h 4"/>
              <a:gd name="T6" fmla="*/ 0 w 3"/>
              <a:gd name="T7" fmla="*/ 3 h 4"/>
              <a:gd name="T8" fmla="*/ 0 w 3"/>
              <a:gd name="T9" fmla="*/ 4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4">
                <a:moveTo>
                  <a:pt x="3" y="0"/>
                </a:moveTo>
                <a:lnTo>
                  <a:pt x="2" y="2"/>
                </a:lnTo>
                <a:lnTo>
                  <a:pt x="2" y="3"/>
                </a:lnTo>
                <a:lnTo>
                  <a:pt x="0" y="3"/>
                </a:lnTo>
                <a:lnTo>
                  <a:pt x="0" y="4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34" name="Freeform 3410">
            <a:extLst>
              <a:ext uri="{FF2B5EF4-FFF2-40B4-BE49-F238E27FC236}">
                <a16:creationId xmlns:a16="http://schemas.microsoft.com/office/drawing/2014/main" id="{00000000-0008-0000-0000-000052110000}"/>
              </a:ext>
            </a:extLst>
          </xdr:cNvPr>
          <xdr:cNvSpPr>
            <a:spLocks/>
          </xdr:cNvSpPr>
        </xdr:nvSpPr>
        <xdr:spPr bwMode="auto">
          <a:xfrm>
            <a:off x="8870" y="11611"/>
            <a:ext cx="1" cy="2"/>
          </a:xfrm>
          <a:custGeom>
            <a:avLst/>
            <a:gdLst>
              <a:gd name="T0" fmla="*/ 3 w 3"/>
              <a:gd name="T1" fmla="*/ 0 h 5"/>
              <a:gd name="T2" fmla="*/ 1 w 3"/>
              <a:gd name="T3" fmla="*/ 2 h 5"/>
              <a:gd name="T4" fmla="*/ 0 w 3"/>
              <a:gd name="T5" fmla="*/ 3 h 5"/>
              <a:gd name="T6" fmla="*/ 0 w 3"/>
              <a:gd name="T7" fmla="*/ 5 h 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3" h="5">
                <a:moveTo>
                  <a:pt x="3" y="0"/>
                </a:moveTo>
                <a:lnTo>
                  <a:pt x="1" y="2"/>
                </a:lnTo>
                <a:lnTo>
                  <a:pt x="0" y="3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35" name="Freeform 3411">
            <a:extLst>
              <a:ext uri="{FF2B5EF4-FFF2-40B4-BE49-F238E27FC236}">
                <a16:creationId xmlns:a16="http://schemas.microsoft.com/office/drawing/2014/main" id="{00000000-0008-0000-0000-000053110000}"/>
              </a:ext>
            </a:extLst>
          </xdr:cNvPr>
          <xdr:cNvSpPr>
            <a:spLocks/>
          </xdr:cNvSpPr>
        </xdr:nvSpPr>
        <xdr:spPr bwMode="auto">
          <a:xfrm>
            <a:off x="8802" y="11652"/>
            <a:ext cx="1" cy="1"/>
          </a:xfrm>
          <a:custGeom>
            <a:avLst/>
            <a:gdLst>
              <a:gd name="T0" fmla="*/ 0 w 1"/>
              <a:gd name="T1" fmla="*/ 3 h 3"/>
              <a:gd name="T2" fmla="*/ 1 w 1"/>
              <a:gd name="T3" fmla="*/ 1 h 3"/>
              <a:gd name="T4" fmla="*/ 1 w 1"/>
              <a:gd name="T5" fmla="*/ 0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1" h="3">
                <a:moveTo>
                  <a:pt x="0" y="3"/>
                </a:moveTo>
                <a:lnTo>
                  <a:pt x="1" y="1"/>
                </a:lnTo>
                <a:lnTo>
                  <a:pt x="1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36" name="Line 3412">
            <a:extLst>
              <a:ext uri="{FF2B5EF4-FFF2-40B4-BE49-F238E27FC236}">
                <a16:creationId xmlns:a16="http://schemas.microsoft.com/office/drawing/2014/main" id="{00000000-0008-0000-0000-000054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65" y="11689"/>
            <a:ext cx="5" cy="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37" name="Line 3413">
            <a:extLst>
              <a:ext uri="{FF2B5EF4-FFF2-40B4-BE49-F238E27FC236}">
                <a16:creationId xmlns:a16="http://schemas.microsoft.com/office/drawing/2014/main" id="{00000000-0008-0000-0000-000055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71" y="11608"/>
            <a:ext cx="4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38" name="Line 3414">
            <a:extLst>
              <a:ext uri="{FF2B5EF4-FFF2-40B4-BE49-F238E27FC236}">
                <a16:creationId xmlns:a16="http://schemas.microsoft.com/office/drawing/2014/main" id="{00000000-0008-0000-0000-000056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03" y="11647"/>
            <a:ext cx="5" cy="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39" name="Line 3415">
            <a:extLst>
              <a:ext uri="{FF2B5EF4-FFF2-40B4-BE49-F238E27FC236}">
                <a16:creationId xmlns:a16="http://schemas.microsoft.com/office/drawing/2014/main" id="{00000000-0008-0000-0000-0000571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880" y="11607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40" name="Line 3416">
            <a:extLst>
              <a:ext uri="{FF2B5EF4-FFF2-40B4-BE49-F238E27FC236}">
                <a16:creationId xmlns:a16="http://schemas.microsoft.com/office/drawing/2014/main" id="{00000000-0008-0000-0000-000058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75" y="11608"/>
            <a:ext cx="1" cy="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41" name="Freeform 3417">
            <a:extLst>
              <a:ext uri="{FF2B5EF4-FFF2-40B4-BE49-F238E27FC236}">
                <a16:creationId xmlns:a16="http://schemas.microsoft.com/office/drawing/2014/main" id="{00000000-0008-0000-0000-000059110000}"/>
              </a:ext>
            </a:extLst>
          </xdr:cNvPr>
          <xdr:cNvSpPr>
            <a:spLocks/>
          </xdr:cNvSpPr>
        </xdr:nvSpPr>
        <xdr:spPr bwMode="auto">
          <a:xfrm>
            <a:off x="7250" y="8305"/>
            <a:ext cx="3" cy="1"/>
          </a:xfrm>
          <a:custGeom>
            <a:avLst/>
            <a:gdLst>
              <a:gd name="T0" fmla="*/ 8 w 8"/>
              <a:gd name="T1" fmla="*/ 0 h 3"/>
              <a:gd name="T2" fmla="*/ 6 w 8"/>
              <a:gd name="T3" fmla="*/ 2 h 3"/>
              <a:gd name="T4" fmla="*/ 5 w 8"/>
              <a:gd name="T5" fmla="*/ 2 h 3"/>
              <a:gd name="T6" fmla="*/ 3 w 8"/>
              <a:gd name="T7" fmla="*/ 3 h 3"/>
              <a:gd name="T8" fmla="*/ 0 w 8"/>
              <a:gd name="T9" fmla="*/ 3 h 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" h="3">
                <a:moveTo>
                  <a:pt x="8" y="0"/>
                </a:moveTo>
                <a:lnTo>
                  <a:pt x="6" y="2"/>
                </a:lnTo>
                <a:lnTo>
                  <a:pt x="5" y="2"/>
                </a:lnTo>
                <a:lnTo>
                  <a:pt x="3" y="3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42" name="Freeform 3418">
            <a:extLst>
              <a:ext uri="{FF2B5EF4-FFF2-40B4-BE49-F238E27FC236}">
                <a16:creationId xmlns:a16="http://schemas.microsoft.com/office/drawing/2014/main" id="{00000000-0008-0000-0000-00005A110000}"/>
              </a:ext>
            </a:extLst>
          </xdr:cNvPr>
          <xdr:cNvSpPr>
            <a:spLocks/>
          </xdr:cNvSpPr>
        </xdr:nvSpPr>
        <xdr:spPr bwMode="auto">
          <a:xfrm>
            <a:off x="8898" y="11597"/>
            <a:ext cx="3" cy="4"/>
          </a:xfrm>
          <a:custGeom>
            <a:avLst/>
            <a:gdLst>
              <a:gd name="T0" fmla="*/ 0 w 8"/>
              <a:gd name="T1" fmla="*/ 11 h 11"/>
              <a:gd name="T2" fmla="*/ 3 w 8"/>
              <a:gd name="T3" fmla="*/ 9 h 11"/>
              <a:gd name="T4" fmla="*/ 5 w 8"/>
              <a:gd name="T5" fmla="*/ 6 h 11"/>
              <a:gd name="T6" fmla="*/ 7 w 8"/>
              <a:gd name="T7" fmla="*/ 3 h 11"/>
              <a:gd name="T8" fmla="*/ 8 w 8"/>
              <a:gd name="T9" fmla="*/ 0 h 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8" h="11">
                <a:moveTo>
                  <a:pt x="0" y="11"/>
                </a:moveTo>
                <a:lnTo>
                  <a:pt x="3" y="9"/>
                </a:lnTo>
                <a:lnTo>
                  <a:pt x="5" y="6"/>
                </a:lnTo>
                <a:lnTo>
                  <a:pt x="7" y="3"/>
                </a:lnTo>
                <a:lnTo>
                  <a:pt x="8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43" name="Freeform 3419">
            <a:extLst>
              <a:ext uri="{FF2B5EF4-FFF2-40B4-BE49-F238E27FC236}">
                <a16:creationId xmlns:a16="http://schemas.microsoft.com/office/drawing/2014/main" id="{00000000-0008-0000-0000-00005B110000}"/>
              </a:ext>
            </a:extLst>
          </xdr:cNvPr>
          <xdr:cNvSpPr>
            <a:spLocks/>
          </xdr:cNvSpPr>
        </xdr:nvSpPr>
        <xdr:spPr bwMode="auto">
          <a:xfrm>
            <a:off x="8663" y="11810"/>
            <a:ext cx="4" cy="5"/>
          </a:xfrm>
          <a:custGeom>
            <a:avLst/>
            <a:gdLst>
              <a:gd name="T0" fmla="*/ 0 w 14"/>
              <a:gd name="T1" fmla="*/ 13 h 13"/>
              <a:gd name="T2" fmla="*/ 6 w 14"/>
              <a:gd name="T3" fmla="*/ 8 h 13"/>
              <a:gd name="T4" fmla="*/ 10 w 14"/>
              <a:gd name="T5" fmla="*/ 4 h 13"/>
              <a:gd name="T6" fmla="*/ 14 w 14"/>
              <a:gd name="T7" fmla="*/ 0 h 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</a:cxnLst>
            <a:rect l="0" t="0" r="r" b="b"/>
            <a:pathLst>
              <a:path w="14" h="13">
                <a:moveTo>
                  <a:pt x="0" y="13"/>
                </a:moveTo>
                <a:lnTo>
                  <a:pt x="6" y="8"/>
                </a:lnTo>
                <a:lnTo>
                  <a:pt x="10" y="4"/>
                </a:lnTo>
                <a:lnTo>
                  <a:pt x="14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44" name="Freeform 3420">
            <a:extLst>
              <a:ext uri="{FF2B5EF4-FFF2-40B4-BE49-F238E27FC236}">
                <a16:creationId xmlns:a16="http://schemas.microsoft.com/office/drawing/2014/main" id="{00000000-0008-0000-0000-00005C110000}"/>
              </a:ext>
            </a:extLst>
          </xdr:cNvPr>
          <xdr:cNvSpPr>
            <a:spLocks/>
          </xdr:cNvSpPr>
        </xdr:nvSpPr>
        <xdr:spPr bwMode="auto">
          <a:xfrm>
            <a:off x="8869" y="11613"/>
            <a:ext cx="1" cy="1"/>
          </a:xfrm>
          <a:custGeom>
            <a:avLst/>
            <a:gdLst>
              <a:gd name="T0" fmla="*/ 0 w 3"/>
              <a:gd name="T1" fmla="*/ 4 h 4"/>
              <a:gd name="T2" fmla="*/ 2 w 3"/>
              <a:gd name="T3" fmla="*/ 3 h 4"/>
              <a:gd name="T4" fmla="*/ 2 w 3"/>
              <a:gd name="T5" fmla="*/ 1 h 4"/>
              <a:gd name="T6" fmla="*/ 3 w 3"/>
              <a:gd name="T7" fmla="*/ 1 h 4"/>
              <a:gd name="T8" fmla="*/ 3 w 3"/>
              <a:gd name="T9" fmla="*/ 0 h 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" h="4">
                <a:moveTo>
                  <a:pt x="0" y="4"/>
                </a:moveTo>
                <a:lnTo>
                  <a:pt x="2" y="3"/>
                </a:lnTo>
                <a:lnTo>
                  <a:pt x="2" y="1"/>
                </a:lnTo>
                <a:lnTo>
                  <a:pt x="3" y="1"/>
                </a:lnTo>
                <a:lnTo>
                  <a:pt x="3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45" name="Freeform 3421">
            <a:extLst>
              <a:ext uri="{FF2B5EF4-FFF2-40B4-BE49-F238E27FC236}">
                <a16:creationId xmlns:a16="http://schemas.microsoft.com/office/drawing/2014/main" id="{00000000-0008-0000-0000-00005D110000}"/>
              </a:ext>
            </a:extLst>
          </xdr:cNvPr>
          <xdr:cNvSpPr>
            <a:spLocks/>
          </xdr:cNvSpPr>
        </xdr:nvSpPr>
        <xdr:spPr bwMode="auto">
          <a:xfrm>
            <a:off x="8882" y="11611"/>
            <a:ext cx="16" cy="15"/>
          </a:xfrm>
          <a:custGeom>
            <a:avLst/>
            <a:gdLst>
              <a:gd name="T0" fmla="*/ 0 w 50"/>
              <a:gd name="T1" fmla="*/ 47 h 47"/>
              <a:gd name="T2" fmla="*/ 7 w 50"/>
              <a:gd name="T3" fmla="*/ 41 h 47"/>
              <a:gd name="T4" fmla="*/ 15 w 50"/>
              <a:gd name="T5" fmla="*/ 36 h 47"/>
              <a:gd name="T6" fmla="*/ 24 w 50"/>
              <a:gd name="T7" fmla="*/ 28 h 47"/>
              <a:gd name="T8" fmla="*/ 33 w 50"/>
              <a:gd name="T9" fmla="*/ 20 h 47"/>
              <a:gd name="T10" fmla="*/ 41 w 50"/>
              <a:gd name="T11" fmla="*/ 10 h 47"/>
              <a:gd name="T12" fmla="*/ 50 w 50"/>
              <a:gd name="T13" fmla="*/ 0 h 4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50" h="47">
                <a:moveTo>
                  <a:pt x="0" y="47"/>
                </a:moveTo>
                <a:lnTo>
                  <a:pt x="7" y="41"/>
                </a:lnTo>
                <a:lnTo>
                  <a:pt x="15" y="36"/>
                </a:lnTo>
                <a:lnTo>
                  <a:pt x="24" y="28"/>
                </a:lnTo>
                <a:lnTo>
                  <a:pt x="33" y="20"/>
                </a:lnTo>
                <a:lnTo>
                  <a:pt x="41" y="10"/>
                </a:lnTo>
                <a:lnTo>
                  <a:pt x="5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46" name="Line 3422">
            <a:extLst>
              <a:ext uri="{FF2B5EF4-FFF2-40B4-BE49-F238E27FC236}">
                <a16:creationId xmlns:a16="http://schemas.microsoft.com/office/drawing/2014/main" id="{00000000-0008-0000-0000-00005E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81" y="11596"/>
            <a:ext cx="19" cy="11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47" name="Line 3423">
            <a:extLst>
              <a:ext uri="{FF2B5EF4-FFF2-40B4-BE49-F238E27FC236}">
                <a16:creationId xmlns:a16="http://schemas.microsoft.com/office/drawing/2014/main" id="{00000000-0008-0000-0000-00005F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813" y="11614"/>
            <a:ext cx="56" cy="32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48" name="Line 3424">
            <a:extLst>
              <a:ext uri="{FF2B5EF4-FFF2-40B4-BE49-F238E27FC236}">
                <a16:creationId xmlns:a16="http://schemas.microsoft.com/office/drawing/2014/main" id="{00000000-0008-0000-0000-000060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752" y="11653"/>
            <a:ext cx="50" cy="29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49" name="Line 3425">
            <a:extLst>
              <a:ext uri="{FF2B5EF4-FFF2-40B4-BE49-F238E27FC236}">
                <a16:creationId xmlns:a16="http://schemas.microsoft.com/office/drawing/2014/main" id="{00000000-0008-0000-0000-000061110000}"/>
              </a:ext>
            </a:extLst>
          </xdr:cNvPr>
          <xdr:cNvSpPr>
            <a:spLocks noChangeShapeType="1"/>
          </xdr:cNvSpPr>
        </xdr:nvSpPr>
        <xdr:spPr bwMode="auto">
          <a:xfrm flipH="1">
            <a:off x="8665" y="11601"/>
            <a:ext cx="233" cy="13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50" name="Line 3426">
            <a:extLst>
              <a:ext uri="{FF2B5EF4-FFF2-40B4-BE49-F238E27FC236}">
                <a16:creationId xmlns:a16="http://schemas.microsoft.com/office/drawing/2014/main" id="{00000000-0008-0000-0000-0000621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65" y="11626"/>
            <a:ext cx="217" cy="125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51" name="Line 3427">
            <a:extLst>
              <a:ext uri="{FF2B5EF4-FFF2-40B4-BE49-F238E27FC236}">
                <a16:creationId xmlns:a16="http://schemas.microsoft.com/office/drawing/2014/main" id="{00000000-0008-0000-0000-0000631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6" y="11813"/>
            <a:ext cx="13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52" name="Line 3428">
            <a:extLst>
              <a:ext uri="{FF2B5EF4-FFF2-40B4-BE49-F238E27FC236}">
                <a16:creationId xmlns:a16="http://schemas.microsoft.com/office/drawing/2014/main" id="{00000000-0008-0000-0000-0000641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48" y="11815"/>
            <a:ext cx="15" cy="8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53" name="Line 3429">
            <a:extLst>
              <a:ext uri="{FF2B5EF4-FFF2-40B4-BE49-F238E27FC236}">
                <a16:creationId xmlns:a16="http://schemas.microsoft.com/office/drawing/2014/main" id="{00000000-0008-0000-0000-00006511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8611" y="11873"/>
            <a:ext cx="57" cy="33"/>
          </a:xfrm>
          <a:prstGeom prst="line">
            <a:avLst/>
          </a:prstGeom>
          <a:noFill/>
          <a:ln w="381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454" name="Freeform 3430">
            <a:extLst>
              <a:ext uri="{FF2B5EF4-FFF2-40B4-BE49-F238E27FC236}">
                <a16:creationId xmlns:a16="http://schemas.microsoft.com/office/drawing/2014/main" id="{00000000-0008-0000-0000-000066110000}"/>
              </a:ext>
            </a:extLst>
          </xdr:cNvPr>
          <xdr:cNvSpPr>
            <a:spLocks/>
          </xdr:cNvSpPr>
        </xdr:nvSpPr>
        <xdr:spPr bwMode="auto">
          <a:xfrm>
            <a:off x="8729" y="11682"/>
            <a:ext cx="23" cy="3"/>
          </a:xfrm>
          <a:custGeom>
            <a:avLst/>
            <a:gdLst>
              <a:gd name="T0" fmla="*/ 68 w 68"/>
              <a:gd name="T1" fmla="*/ 0 h 8"/>
              <a:gd name="T2" fmla="*/ 61 w 68"/>
              <a:gd name="T3" fmla="*/ 3 h 8"/>
              <a:gd name="T4" fmla="*/ 52 w 68"/>
              <a:gd name="T5" fmla="*/ 5 h 8"/>
              <a:gd name="T6" fmla="*/ 44 w 68"/>
              <a:gd name="T7" fmla="*/ 7 h 8"/>
              <a:gd name="T8" fmla="*/ 35 w 68"/>
              <a:gd name="T9" fmla="*/ 8 h 8"/>
              <a:gd name="T10" fmla="*/ 27 w 68"/>
              <a:gd name="T11" fmla="*/ 8 h 8"/>
              <a:gd name="T12" fmla="*/ 17 w 68"/>
              <a:gd name="T13" fmla="*/ 8 h 8"/>
              <a:gd name="T14" fmla="*/ 8 w 68"/>
              <a:gd name="T15" fmla="*/ 7 h 8"/>
              <a:gd name="T16" fmla="*/ 0 w 68"/>
              <a:gd name="T17" fmla="*/ 5 h 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68" h="8">
                <a:moveTo>
                  <a:pt x="68" y="0"/>
                </a:moveTo>
                <a:lnTo>
                  <a:pt x="61" y="3"/>
                </a:lnTo>
                <a:lnTo>
                  <a:pt x="52" y="5"/>
                </a:lnTo>
                <a:lnTo>
                  <a:pt x="44" y="7"/>
                </a:lnTo>
                <a:lnTo>
                  <a:pt x="35" y="8"/>
                </a:lnTo>
                <a:lnTo>
                  <a:pt x="27" y="8"/>
                </a:lnTo>
                <a:lnTo>
                  <a:pt x="17" y="8"/>
                </a:lnTo>
                <a:lnTo>
                  <a:pt x="8" y="7"/>
                </a:lnTo>
                <a:lnTo>
                  <a:pt x="0" y="5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55" name="Freeform 3431">
            <a:extLst>
              <a:ext uri="{FF2B5EF4-FFF2-40B4-BE49-F238E27FC236}">
                <a16:creationId xmlns:a16="http://schemas.microsoft.com/office/drawing/2014/main" id="{00000000-0008-0000-0000-000067110000}"/>
              </a:ext>
            </a:extLst>
          </xdr:cNvPr>
          <xdr:cNvSpPr>
            <a:spLocks/>
          </xdr:cNvSpPr>
        </xdr:nvSpPr>
        <xdr:spPr bwMode="auto">
          <a:xfrm>
            <a:off x="8621" y="11821"/>
            <a:ext cx="25" cy="3"/>
          </a:xfrm>
          <a:custGeom>
            <a:avLst/>
            <a:gdLst>
              <a:gd name="T0" fmla="*/ 74 w 74"/>
              <a:gd name="T1" fmla="*/ 0 h 10"/>
              <a:gd name="T2" fmla="*/ 65 w 74"/>
              <a:gd name="T3" fmla="*/ 4 h 10"/>
              <a:gd name="T4" fmla="*/ 57 w 74"/>
              <a:gd name="T5" fmla="*/ 7 h 10"/>
              <a:gd name="T6" fmla="*/ 47 w 74"/>
              <a:gd name="T7" fmla="*/ 9 h 10"/>
              <a:gd name="T8" fmla="*/ 37 w 74"/>
              <a:gd name="T9" fmla="*/ 10 h 10"/>
              <a:gd name="T10" fmla="*/ 27 w 74"/>
              <a:gd name="T11" fmla="*/ 10 h 10"/>
              <a:gd name="T12" fmla="*/ 17 w 74"/>
              <a:gd name="T13" fmla="*/ 9 h 10"/>
              <a:gd name="T14" fmla="*/ 8 w 74"/>
              <a:gd name="T15" fmla="*/ 6 h 10"/>
              <a:gd name="T16" fmla="*/ 0 w 74"/>
              <a:gd name="T17" fmla="*/ 3 h 1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74" h="10">
                <a:moveTo>
                  <a:pt x="74" y="0"/>
                </a:moveTo>
                <a:lnTo>
                  <a:pt x="65" y="4"/>
                </a:lnTo>
                <a:lnTo>
                  <a:pt x="57" y="7"/>
                </a:lnTo>
                <a:lnTo>
                  <a:pt x="47" y="9"/>
                </a:lnTo>
                <a:lnTo>
                  <a:pt x="37" y="10"/>
                </a:lnTo>
                <a:lnTo>
                  <a:pt x="27" y="10"/>
                </a:lnTo>
                <a:lnTo>
                  <a:pt x="17" y="9"/>
                </a:lnTo>
                <a:lnTo>
                  <a:pt x="8" y="6"/>
                </a:lnTo>
                <a:lnTo>
                  <a:pt x="0" y="3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456" name="Freeform 3432">
            <a:extLst>
              <a:ext uri="{FF2B5EF4-FFF2-40B4-BE49-F238E27FC236}">
                <a16:creationId xmlns:a16="http://schemas.microsoft.com/office/drawing/2014/main" id="{00000000-0008-0000-0000-000068110000}"/>
              </a:ext>
            </a:extLst>
          </xdr:cNvPr>
          <xdr:cNvSpPr>
            <a:spLocks/>
          </xdr:cNvSpPr>
        </xdr:nvSpPr>
        <xdr:spPr bwMode="auto">
          <a:xfrm>
            <a:off x="8642" y="11823"/>
            <a:ext cx="6" cy="2"/>
          </a:xfrm>
          <a:custGeom>
            <a:avLst/>
            <a:gdLst>
              <a:gd name="T0" fmla="*/ 0 w 20"/>
              <a:gd name="T1" fmla="*/ 7 h 7"/>
              <a:gd name="T2" fmla="*/ 10 w 20"/>
              <a:gd name="T3" fmla="*/ 4 h 7"/>
              <a:gd name="T4" fmla="*/ 20 w 20"/>
              <a:gd name="T5" fmla="*/ 0 h 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</a:cxnLst>
            <a:rect l="0" t="0" r="r" b="b"/>
            <a:pathLst>
              <a:path w="20" h="7">
                <a:moveTo>
                  <a:pt x="0" y="7"/>
                </a:moveTo>
                <a:lnTo>
                  <a:pt x="10" y="4"/>
                </a:lnTo>
                <a:lnTo>
                  <a:pt x="20" y="0"/>
                </a:lnTo>
              </a:path>
            </a:pathLst>
          </a:custGeom>
          <a:noFill/>
          <a:ln w="3810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180975</xdr:colOff>
          <xdr:row>40</xdr:row>
          <xdr:rowOff>209550</xdr:rowOff>
        </xdr:from>
        <xdr:to>
          <xdr:col>14</xdr:col>
          <xdr:colOff>85725</xdr:colOff>
          <xdr:row>41</xdr:row>
          <xdr:rowOff>180975</xdr:rowOff>
        </xdr:to>
        <xdr:sp macro="" textlink="">
          <xdr:nvSpPr>
            <xdr:cNvPr id="4458" name="Check Box 3434" hidden="1">
              <a:extLst>
                <a:ext uri="{63B3BB69-23CF-44E3-9099-C40C66FF867C}">
                  <a14:compatExt spid="_x0000_s4458"/>
                </a:ext>
                <a:ext uri="{FF2B5EF4-FFF2-40B4-BE49-F238E27FC236}">
                  <a16:creationId xmlns:a16="http://schemas.microsoft.com/office/drawing/2014/main" id="{00000000-0008-0000-0000-00006A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180975</xdr:colOff>
          <xdr:row>40</xdr:row>
          <xdr:rowOff>228600</xdr:rowOff>
        </xdr:from>
        <xdr:to>
          <xdr:col>27</xdr:col>
          <xdr:colOff>85725</xdr:colOff>
          <xdr:row>41</xdr:row>
          <xdr:rowOff>200025</xdr:rowOff>
        </xdr:to>
        <xdr:sp macro="" textlink="">
          <xdr:nvSpPr>
            <xdr:cNvPr id="4460" name="Check Box 3436" hidden="1">
              <a:extLst>
                <a:ext uri="{63B3BB69-23CF-44E3-9099-C40C66FF867C}">
                  <a14:compatExt spid="_x0000_s4460"/>
                </a:ext>
                <a:ext uri="{FF2B5EF4-FFF2-40B4-BE49-F238E27FC236}">
                  <a16:creationId xmlns:a16="http://schemas.microsoft.com/office/drawing/2014/main" id="{00000000-0008-0000-0000-00006C1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24</xdr:col>
      <xdr:colOff>0</xdr:colOff>
      <xdr:row>0</xdr:row>
      <xdr:rowOff>2</xdr:rowOff>
    </xdr:from>
    <xdr:to>
      <xdr:col>34</xdr:col>
      <xdr:colOff>123826</xdr:colOff>
      <xdr:row>2</xdr:row>
      <xdr:rowOff>126995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50" y="2"/>
          <a:ext cx="2124076" cy="5175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omments" Target="../comments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/>
  <dimension ref="A1:AQ93"/>
  <sheetViews>
    <sheetView showGridLines="0" tabSelected="1" topLeftCell="A61" zoomScaleNormal="100" zoomScaleSheetLayoutView="75" workbookViewId="0">
      <selection activeCell="E4" sqref="E4:M4"/>
    </sheetView>
  </sheetViews>
  <sheetFormatPr baseColWidth="10" defaultColWidth="11.5703125" defaultRowHeight="12.75" x14ac:dyDescent="0.2"/>
  <cols>
    <col min="1" max="1" width="1" customWidth="1"/>
    <col min="2" max="34" width="3" customWidth="1"/>
    <col min="35" max="35" width="2.42578125" customWidth="1"/>
    <col min="36" max="36" width="2" customWidth="1"/>
    <col min="37" max="37" width="11.5703125" hidden="1" customWidth="1"/>
  </cols>
  <sheetData>
    <row r="1" spans="1:36" ht="18" x14ac:dyDescent="0.25">
      <c r="A1" s="25"/>
      <c r="B1" s="26" t="str">
        <f>IF(B3=1,"Gehäuse CC-4000 SL    Checkliste",IF(B3=2,"Control enclosure CC-4000 SL    Check list",IF(B3=3,"Pupitre de commande CC-4000 SL    Checklist","Custodia CC-4000 SL   checklist")))</f>
        <v>Gehäuse CC-4000 SL    Checkliste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134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25"/>
    </row>
    <row r="2" spans="1:36" x14ac:dyDescent="0.2">
      <c r="A2" s="25"/>
      <c r="B2" s="29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36"/>
      <c r="Z2" s="136"/>
      <c r="AA2" s="136"/>
      <c r="AB2" s="136"/>
      <c r="AC2" s="136"/>
      <c r="AD2" s="136"/>
      <c r="AE2" s="136"/>
      <c r="AF2" s="136"/>
      <c r="AG2" s="136"/>
      <c r="AH2" s="136"/>
      <c r="AI2" s="136"/>
      <c r="AJ2" s="25"/>
    </row>
    <row r="3" spans="1:36" x14ac:dyDescent="0.2">
      <c r="A3" s="25"/>
      <c r="B3" s="133">
        <v>1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25"/>
    </row>
    <row r="4" spans="1:36" ht="20.100000000000001" customHeight="1" x14ac:dyDescent="0.2">
      <c r="A4" s="25"/>
      <c r="B4" s="31" t="str">
        <f>IF(B3=1,"Kunde",IF(B3=2,"Customer",IF(B3=3,"Client","Cliente")))</f>
        <v>Kunde</v>
      </c>
      <c r="C4" s="32"/>
      <c r="D4" s="32"/>
      <c r="E4" s="138"/>
      <c r="F4" s="138"/>
      <c r="G4" s="138"/>
      <c r="H4" s="138"/>
      <c r="I4" s="138"/>
      <c r="J4" s="138"/>
      <c r="K4" s="138"/>
      <c r="L4" s="138"/>
      <c r="M4" s="138"/>
      <c r="N4" s="16" t="str">
        <f>IF(B3=1,"Produktgruppe",IF(B3=2,"Product group",IF(B3=3,"Groupe de produit","Gruppo di prodotto")))</f>
        <v>Produktgruppe</v>
      </c>
      <c r="O4" s="32"/>
      <c r="P4" s="15"/>
      <c r="Q4" s="15"/>
      <c r="R4" s="15"/>
      <c r="S4" s="138"/>
      <c r="T4" s="158"/>
      <c r="U4" s="159"/>
      <c r="V4" s="31" t="str">
        <f>IF(B3=1,"Code",IF(B3=2,"Code",IF(B3=3,"Code","Codice")))</f>
        <v>Code</v>
      </c>
      <c r="W4" s="32"/>
      <c r="X4" s="138" t="s">
        <v>35</v>
      </c>
      <c r="Y4" s="139"/>
      <c r="Z4" s="148" t="str">
        <f>IF(B3=1,"Artikel-Nr.",IF(B3=2,"Part No.",IF(B3=3,"Réf.","Art.-No.")))</f>
        <v>Artikel-Nr.</v>
      </c>
      <c r="AA4" s="149"/>
      <c r="AB4" s="149"/>
      <c r="AC4" s="149"/>
      <c r="AD4" s="146"/>
      <c r="AE4" s="146"/>
      <c r="AF4" s="146"/>
      <c r="AG4" s="146"/>
      <c r="AH4" s="146"/>
      <c r="AI4" s="147"/>
      <c r="AJ4" s="25"/>
    </row>
    <row r="5" spans="1:36" ht="20.100000000000001" customHeight="1" x14ac:dyDescent="0.2">
      <c r="A5" s="25"/>
      <c r="B5" s="31" t="str">
        <f>IF(B3=1,"Anschrift",IF(B3=2,"Address",IF(B3=3,"Addresse","Indirizzo")))</f>
        <v>Anschrift</v>
      </c>
      <c r="C5" s="32"/>
      <c r="D5" s="32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9"/>
      <c r="Z5" s="148" t="str">
        <f>IF(B3=1,"Kunden-Nr.",IF(B3=2,"Cust. No.",IF(B3=3,"n° client","No.cliente")))</f>
        <v>Kunden-Nr.</v>
      </c>
      <c r="AA5" s="149"/>
      <c r="AB5" s="149"/>
      <c r="AC5" s="149"/>
      <c r="AD5" s="150"/>
      <c r="AE5" s="150"/>
      <c r="AF5" s="150"/>
      <c r="AG5" s="150"/>
      <c r="AH5" s="150"/>
      <c r="AI5" s="153"/>
      <c r="AJ5" s="25"/>
    </row>
    <row r="6" spans="1:36" ht="20.100000000000001" customHeight="1" x14ac:dyDescent="0.2">
      <c r="A6" s="25"/>
      <c r="B6" s="31" t="str">
        <f>IF(B3=1,"Telefon",IF(B3=2,"Telephone",IF(B3=3,"Téléphone","Telefono")))</f>
        <v>Telefon</v>
      </c>
      <c r="C6" s="32"/>
      <c r="D6" s="32"/>
      <c r="E6" s="138"/>
      <c r="F6" s="138"/>
      <c r="G6" s="138"/>
      <c r="H6" s="138"/>
      <c r="I6" s="138"/>
      <c r="J6" s="138"/>
      <c r="K6" s="138"/>
      <c r="L6" s="138"/>
      <c r="M6" s="139"/>
      <c r="N6" s="31" t="str">
        <f>IF(B3=1,"Telefax",IF(B3=2,"Fax",IF(B3=3,"Fax","Fax")))</f>
        <v>Telefax</v>
      </c>
      <c r="O6" s="32"/>
      <c r="P6" s="32"/>
      <c r="Q6" s="138"/>
      <c r="R6" s="138"/>
      <c r="S6" s="138"/>
      <c r="T6" s="138"/>
      <c r="U6" s="138"/>
      <c r="V6" s="138"/>
      <c r="W6" s="138"/>
      <c r="X6" s="138"/>
      <c r="Y6" s="139"/>
      <c r="Z6" s="148" t="str">
        <f>IF(B3=1,"Branche",IF(B3=2,"Branch",IF(B3=3,"Secteur d'activité","Settore")))</f>
        <v>Branche</v>
      </c>
      <c r="AA6" s="149"/>
      <c r="AB6" s="149"/>
      <c r="AC6" s="149"/>
      <c r="AD6" s="149"/>
      <c r="AE6" s="150"/>
      <c r="AF6" s="151"/>
      <c r="AG6" s="151"/>
      <c r="AH6" s="151"/>
      <c r="AI6" s="152"/>
      <c r="AJ6" s="25"/>
    </row>
    <row r="7" spans="1:36" ht="20.100000000000001" customHeight="1" x14ac:dyDescent="0.2">
      <c r="A7" s="25"/>
      <c r="B7" s="31" t="str">
        <f>IF(B3=1,"Ansprechpartner",IF(B3=2,"Contact",IF(B3=3,"Interlocuteur","Interlocutore")))</f>
        <v>Ansprechpartner</v>
      </c>
      <c r="C7" s="32"/>
      <c r="D7" s="32"/>
      <c r="E7" s="32"/>
      <c r="F7" s="32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9"/>
      <c r="V7" s="33" t="str">
        <f>IF(B3=1,"Abteilung",IF(B3=2,"Department",IF(B3=3,"Service","Reparto")))</f>
        <v>Abteilung</v>
      </c>
      <c r="W7" s="32"/>
      <c r="X7" s="32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9"/>
      <c r="AJ7" s="25"/>
    </row>
    <row r="8" spans="1:36" ht="20.100000000000001" customHeight="1" x14ac:dyDescent="0.2">
      <c r="A8" s="25"/>
      <c r="B8" s="34"/>
      <c r="C8" s="32"/>
      <c r="D8" s="35" t="str">
        <f>IF(B3=1,"Anfrage zur Preisorientierung",IF(B3=2,"Budget enquiry",IF(B3=3,"Demande de prix","Richiesta di prezzo")))</f>
        <v>Anfrage zur Preisorientierung</v>
      </c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6"/>
      <c r="V8" s="33" t="str">
        <f>IF(B3=1,"Zielpreis",IF(B3=2,"Target price",IF(B3=3,"Zielpreis","Prezzo di vendita")))</f>
        <v>Zielpreis</v>
      </c>
      <c r="W8" s="32"/>
      <c r="X8" s="32"/>
      <c r="Y8" s="32"/>
      <c r="Z8" s="14"/>
      <c r="AA8" s="150"/>
      <c r="AB8" s="151"/>
      <c r="AC8" s="151"/>
      <c r="AD8" s="151"/>
      <c r="AE8" s="152"/>
      <c r="AF8" s="143" t="str">
        <f>IF(B3=1,"Stückzahl",IF(B3=2,"Number of Items",IF(B3=3,"Quantité","Quantità")))</f>
        <v>Stückzahl</v>
      </c>
      <c r="AG8" s="144"/>
      <c r="AH8" s="144"/>
      <c r="AI8" s="145"/>
      <c r="AJ8" s="25"/>
    </row>
    <row r="9" spans="1:36" ht="20.100000000000001" customHeight="1" x14ac:dyDescent="0.2">
      <c r="A9" s="25"/>
      <c r="B9" s="34"/>
      <c r="C9" s="32"/>
      <c r="D9" s="37" t="str">
        <f>IF(B3=1,"Anfrage",IF(B3=2,"Price enquiry",IF(B3=3,"Demande","Richiesta")))</f>
        <v>Anfrage</v>
      </c>
      <c r="E9" s="32"/>
      <c r="F9" s="32"/>
      <c r="G9" s="27"/>
      <c r="H9" s="28"/>
      <c r="I9" s="1" t="str">
        <f>IF(B3=1,"Anfrage-Nr.",IF(B3=2,"Enquiry No.",IF(B3=3,"n°","No.")))</f>
        <v>Anfrage-Nr.</v>
      </c>
      <c r="J9" s="2"/>
      <c r="K9" s="3"/>
      <c r="L9" s="3"/>
      <c r="M9" s="178"/>
      <c r="N9" s="178"/>
      <c r="O9" s="178"/>
      <c r="P9" s="178"/>
      <c r="Q9" s="178"/>
      <c r="R9" s="178"/>
      <c r="S9" s="178"/>
      <c r="T9" s="178"/>
      <c r="U9" s="179"/>
      <c r="V9" s="33" t="str">
        <f>IF(B3=1,"Jahresbedarf",IF(B3=2,"Quantity per annum",IF(B3=3,"Jahresbedarf","Quantità annuale")))</f>
        <v>Jahresbedarf</v>
      </c>
      <c r="W9" s="32"/>
      <c r="X9" s="32"/>
      <c r="Y9" s="32"/>
      <c r="Z9" s="14"/>
      <c r="AA9" s="150"/>
      <c r="AB9" s="151"/>
      <c r="AC9" s="151"/>
      <c r="AD9" s="151"/>
      <c r="AE9" s="152"/>
      <c r="AF9" s="140"/>
      <c r="AG9" s="141"/>
      <c r="AH9" s="141"/>
      <c r="AI9" s="142"/>
      <c r="AJ9" s="25"/>
    </row>
    <row r="10" spans="1:36" ht="20.100000000000001" customHeight="1" x14ac:dyDescent="0.2">
      <c r="A10" s="25"/>
      <c r="B10" s="38"/>
      <c r="C10" s="32"/>
      <c r="D10" s="37" t="str">
        <f>IF(B3=1,"Auftrag",IF(B3=2,"Order",IF(B3=3,"Commande","Ordine")))</f>
        <v>Auftrag</v>
      </c>
      <c r="E10" s="32"/>
      <c r="F10" s="32"/>
      <c r="G10" s="32"/>
      <c r="H10" s="36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2"/>
      <c r="V10" s="33" t="str">
        <f>IF(B3=1,"Liefertermin",IF(B3=2,"Delivery date",IF(B3=3,"Date de livraison","Data di consegna")))</f>
        <v>Liefertermin</v>
      </c>
      <c r="W10" s="32"/>
      <c r="X10" s="32"/>
      <c r="Y10" s="32"/>
      <c r="Z10" s="14"/>
      <c r="AA10" s="150"/>
      <c r="AB10" s="151"/>
      <c r="AC10" s="151"/>
      <c r="AD10" s="151"/>
      <c r="AE10" s="152"/>
      <c r="AF10" s="140"/>
      <c r="AG10" s="141"/>
      <c r="AH10" s="141"/>
      <c r="AI10" s="142"/>
      <c r="AJ10" s="25"/>
    </row>
    <row r="11" spans="1:36" ht="20.100000000000001" customHeight="1" x14ac:dyDescent="0.2">
      <c r="A11" s="25"/>
      <c r="B11" s="39">
        <v>1</v>
      </c>
      <c r="C11" s="160" t="str">
        <f>IF(B3=1,"Gehäuse",IF(B3=2,"Enclosure",IF(B3=3,"Pupitre","Custodia")))</f>
        <v>Gehäuse</v>
      </c>
      <c r="D11" s="224"/>
      <c r="E11" s="224"/>
      <c r="F11" s="224"/>
      <c r="G11" s="224"/>
      <c r="H11" s="41"/>
      <c r="I11" s="167" t="s">
        <v>10</v>
      </c>
      <c r="J11" s="167"/>
      <c r="K11" s="167"/>
      <c r="L11" s="16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43"/>
      <c r="AA11" s="44"/>
      <c r="AB11" s="45"/>
      <c r="AC11" s="254" t="str">
        <f>IF(B3=1,"Voraussichtliches Einbaugewicht:",IF(B3=2,"Estimated mounted component weight:",IF(B3=3,"Poids problable des objets incorporés:","Probabile peso dei componenti installati")))</f>
        <v>Voraussichtliches Einbaugewicht:</v>
      </c>
      <c r="AD11" s="254"/>
      <c r="AE11" s="254"/>
      <c r="AF11" s="254"/>
      <c r="AG11" s="254"/>
      <c r="AH11" s="254"/>
      <c r="AI11" s="255"/>
      <c r="AJ11" s="25"/>
    </row>
    <row r="12" spans="1:36" ht="20.100000000000001" customHeight="1" x14ac:dyDescent="0.2">
      <c r="A12" s="25"/>
      <c r="B12" s="29"/>
      <c r="C12" s="12"/>
      <c r="D12" s="12"/>
      <c r="E12" s="12"/>
      <c r="F12" s="12"/>
      <c r="G12" s="12"/>
      <c r="H12" s="46"/>
      <c r="I12" s="167" t="str">
        <f>IF(B3=1,"Pultgehäuse, Oberteil",IF(B3=2,"Desk version, control enclosure",IF(B3=3,"Pupitre de retour, partie supérieure","Pulpito, parte superiore")))</f>
        <v>Pultgehäuse, Oberteil</v>
      </c>
      <c r="J12" s="155"/>
      <c r="K12" s="155"/>
      <c r="L12" s="155"/>
      <c r="M12" s="155"/>
      <c r="N12" s="155"/>
      <c r="O12" s="155"/>
      <c r="P12" s="155"/>
      <c r="Q12" s="155"/>
      <c r="R12" s="155"/>
      <c r="S12" s="12"/>
      <c r="T12" s="12"/>
      <c r="U12" s="12"/>
      <c r="V12" s="12"/>
      <c r="W12" s="12"/>
      <c r="X12" s="12"/>
      <c r="Y12" s="12"/>
      <c r="Z12" s="47"/>
      <c r="AA12" s="47"/>
      <c r="AB12" s="48"/>
      <c r="AC12" s="256"/>
      <c r="AD12" s="256"/>
      <c r="AE12" s="256"/>
      <c r="AF12" s="256"/>
      <c r="AG12" s="256"/>
      <c r="AH12" s="256"/>
      <c r="AI12" s="257"/>
      <c r="AJ12" s="25"/>
    </row>
    <row r="13" spans="1:36" ht="20.100000000000001" customHeight="1" x14ac:dyDescent="0.2">
      <c r="A13" s="25"/>
      <c r="B13" s="38"/>
      <c r="C13" s="12"/>
      <c r="D13" s="12"/>
      <c r="E13" s="12"/>
      <c r="F13" s="12"/>
      <c r="G13" s="12"/>
      <c r="H13" s="12"/>
      <c r="I13" s="164" t="str">
        <f>IF(B3=1,"Pultgehäuse, Unterteil",IF(B3=2,"Desk version, keyboard housing",IF(B3=3,"Pupitre de retour, partie inférieure","Pulpito, parte inferiore")))</f>
        <v>Pultgehäuse, Unterteil</v>
      </c>
      <c r="J13" s="251"/>
      <c r="K13" s="251"/>
      <c r="L13" s="251"/>
      <c r="M13" s="251"/>
      <c r="N13" s="251"/>
      <c r="O13" s="251"/>
      <c r="P13" s="251"/>
      <c r="Q13" s="251"/>
      <c r="R13" s="251"/>
      <c r="S13" s="260" t="str">
        <f>IF(B3=1,"vorne",IF(B3=2,"front",IF(B3=3,"devant","davanti")))</f>
        <v>vorne</v>
      </c>
      <c r="T13" s="260"/>
      <c r="U13" s="12"/>
      <c r="V13" s="50"/>
      <c r="W13" s="12"/>
      <c r="X13" s="258" t="str">
        <f>IF(B3=1,"vorne",IF(B3=2,"front",IF(B3=3,"devant","davanti")))</f>
        <v>vorne</v>
      </c>
      <c r="Y13" s="258"/>
      <c r="Z13" s="12"/>
      <c r="AA13" s="50"/>
      <c r="AB13" s="51"/>
      <c r="AC13" s="12"/>
      <c r="AD13" s="140"/>
      <c r="AE13" s="141"/>
      <c r="AF13" s="142"/>
      <c r="AG13" s="12"/>
      <c r="AH13" s="52" t="s">
        <v>0</v>
      </c>
      <c r="AI13" s="53"/>
      <c r="AJ13" s="25"/>
    </row>
    <row r="14" spans="1:36" ht="20.100000000000001" customHeight="1" x14ac:dyDescent="0.2">
      <c r="A14" s="25"/>
      <c r="B14" s="39">
        <v>2</v>
      </c>
      <c r="C14" s="160" t="str">
        <f>IF(B3=1,"Abmessungen (mm)",IF(B3=2,"Dimensions (mm)",IF(B3=3,"Dimensions (mm)","Dimensioni")))</f>
        <v>Abmessungen (mm)</v>
      </c>
      <c r="D14" s="161"/>
      <c r="E14" s="161"/>
      <c r="F14" s="161"/>
      <c r="G14" s="161"/>
      <c r="H14" s="161"/>
      <c r="I14" s="161"/>
      <c r="J14" s="261"/>
      <c r="K14" s="27"/>
      <c r="L14" s="27"/>
      <c r="M14" s="27"/>
      <c r="N14" s="27"/>
      <c r="O14" s="27"/>
      <c r="P14" s="27"/>
      <c r="Q14" s="27"/>
      <c r="R14" s="28"/>
      <c r="S14" s="27"/>
      <c r="T14" s="27"/>
      <c r="U14" s="259" t="str">
        <f>IF(B3=1,"Frontplatte: e x f = B-81x H-73",IF(B3=2,"Front plate:  e x f = B-81x H-73",IF(B3=3,"plaque frontale:  e x f = B-81x H-73","piastra frontale:  e x f = B-81x H-73")))</f>
        <v>Frontplatte: e x f = B-81x H-73</v>
      </c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7"/>
      <c r="AI14" s="28"/>
      <c r="AJ14" s="25"/>
    </row>
    <row r="15" spans="1:36" ht="20.100000000000001" customHeight="1" x14ac:dyDescent="0.2">
      <c r="A15" s="25"/>
      <c r="B15" s="29"/>
      <c r="C15" s="155" t="str">
        <f>IF(B3=1,"Gehäuseaußenmaß",IF(B3=2,"Housing dimensions externally",IF(B3=3,"Dimensions extérieur","Dimensioni esterni")))</f>
        <v>Gehäuseaußenmaß</v>
      </c>
      <c r="D15" s="155"/>
      <c r="E15" s="155"/>
      <c r="F15" s="155"/>
      <c r="G15" s="155"/>
      <c r="H15" s="155"/>
      <c r="I15" s="155"/>
      <c r="J15" s="155"/>
      <c r="K15" s="155"/>
      <c r="L15" s="155"/>
      <c r="M15" s="12"/>
      <c r="N15" s="12"/>
      <c r="O15" s="12"/>
      <c r="P15" s="12"/>
      <c r="Q15" s="12"/>
      <c r="R15" s="53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30"/>
      <c r="AJ15" s="25"/>
    </row>
    <row r="16" spans="1:36" ht="20.100000000000001" customHeight="1" x14ac:dyDescent="0.2">
      <c r="A16" s="25"/>
      <c r="B16" s="38"/>
      <c r="C16" s="262" t="str">
        <f>IF(B3=1,"Breite x Höhe ( B x H ):",IF(B3=2,"Width x Height ( B x H ):",IF(B3=3,"Largeur x Hauteur ( B x H ):","Largh. x Alt. ( B x H ):")))</f>
        <v>Breite x Höhe ( B x H ):</v>
      </c>
      <c r="D16" s="262"/>
      <c r="E16" s="262"/>
      <c r="F16" s="262"/>
      <c r="G16" s="262"/>
      <c r="H16" s="262"/>
      <c r="I16" s="262"/>
      <c r="J16" s="262"/>
      <c r="K16" s="50"/>
      <c r="L16" s="168"/>
      <c r="M16" s="169"/>
      <c r="N16" s="170"/>
      <c r="O16" s="54" t="s">
        <v>1</v>
      </c>
      <c r="P16" s="168"/>
      <c r="Q16" s="169"/>
      <c r="R16" s="170"/>
      <c r="S16" s="12"/>
      <c r="T16" s="12"/>
      <c r="U16" s="177" t="str">
        <f>IF(B3=1,"Belegungsfläche: B-95x H-87",IF(B3=2,"Usable area: B-95x H-87",IF(B3=3,"Surface équipable: B-95x H-87","Luce libera: B-95x H-87")))</f>
        <v>Belegungsfläche: B-95x H-87</v>
      </c>
      <c r="V16" s="177"/>
      <c r="W16" s="177"/>
      <c r="X16" s="177"/>
      <c r="Y16" s="177"/>
      <c r="Z16" s="177"/>
      <c r="AA16" s="177"/>
      <c r="AB16" s="177"/>
      <c r="AC16" s="177"/>
      <c r="AD16" s="177"/>
      <c r="AE16" s="177"/>
      <c r="AF16" s="177"/>
      <c r="AG16" s="177"/>
      <c r="AH16" s="12"/>
      <c r="AI16" s="30"/>
      <c r="AJ16" s="25"/>
    </row>
    <row r="17" spans="1:43" ht="20.100000000000001" customHeight="1" x14ac:dyDescent="0.2">
      <c r="A17" s="25"/>
      <c r="B17" s="29"/>
      <c r="C17" s="252" t="str">
        <f>IF(B3=1,"19'' Gehäuse",IF(B3=2,"19'' Housing",IF(B3=3,"Pupitre 19''","Custodia 19 poll.")))</f>
        <v>19'' Gehäuse</v>
      </c>
      <c r="D17" s="252"/>
      <c r="E17" s="252"/>
      <c r="F17" s="252"/>
      <c r="G17" s="252"/>
      <c r="H17" s="252"/>
      <c r="I17" s="55" t="s">
        <v>2</v>
      </c>
      <c r="J17" s="54" t="s">
        <v>11</v>
      </c>
      <c r="K17" s="54" t="s">
        <v>3</v>
      </c>
      <c r="L17" s="274">
        <f>IF(P18&gt;0,564,0)</f>
        <v>0</v>
      </c>
      <c r="M17" s="275"/>
      <c r="N17" s="276"/>
      <c r="O17" s="56" t="s">
        <v>1</v>
      </c>
      <c r="P17" s="263">
        <f>IF(P18&gt;0,ROUND(P18*44.45+73,0),0)</f>
        <v>0</v>
      </c>
      <c r="Q17" s="264"/>
      <c r="R17" s="265"/>
      <c r="S17" s="12"/>
      <c r="T17" s="12"/>
      <c r="U17" s="253" t="str">
        <f>IF(B3=1,"bei Frontplatte innen",IF(B3=2,"on front plate mounted internally",IF(B3=3,"plaque frontale int.","per piastra frontale interna")))</f>
        <v>bei Frontplatte innen</v>
      </c>
      <c r="V17" s="253"/>
      <c r="W17" s="253"/>
      <c r="X17" s="253"/>
      <c r="Y17" s="253"/>
      <c r="Z17" s="253"/>
      <c r="AA17" s="253"/>
      <c r="AB17" s="253"/>
      <c r="AC17" s="253"/>
      <c r="AD17" s="253"/>
      <c r="AE17" s="253"/>
      <c r="AF17" s="253"/>
      <c r="AG17" s="253"/>
      <c r="AH17" s="12"/>
      <c r="AI17" s="30"/>
      <c r="AJ17" s="25"/>
    </row>
    <row r="18" spans="1:43" ht="20.100000000000001" customHeight="1" x14ac:dyDescent="0.2">
      <c r="A18" s="25"/>
      <c r="B18" s="38"/>
      <c r="C18" s="163" t="s">
        <v>32</v>
      </c>
      <c r="D18" s="163"/>
      <c r="E18" s="163"/>
      <c r="F18" s="163"/>
      <c r="G18" s="163"/>
      <c r="H18" s="164"/>
      <c r="I18" s="164"/>
      <c r="J18" s="164"/>
      <c r="K18" s="164"/>
      <c r="L18" s="5"/>
      <c r="M18" s="266" t="s">
        <v>4</v>
      </c>
      <c r="N18" s="266"/>
      <c r="O18" s="267"/>
      <c r="P18" s="272"/>
      <c r="Q18" s="272"/>
      <c r="R18" s="273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30"/>
      <c r="AJ18" s="25"/>
    </row>
    <row r="19" spans="1:43" ht="20.100000000000001" customHeight="1" x14ac:dyDescent="0.2">
      <c r="A19" s="25"/>
      <c r="B19" s="29"/>
      <c r="C19" s="280" t="str">
        <f>IF(B3=1,"Frontplattenmaß:    e x f",IF(B3=2,"Front plate dimensions:    e x f",IF(B3=3,"Dim. plaque frontale:    e x f","Dim. piastra frontale:    e x f")))</f>
        <v>Frontplattenmaß:    e x f</v>
      </c>
      <c r="D19" s="280"/>
      <c r="E19" s="280"/>
      <c r="F19" s="280"/>
      <c r="G19" s="280"/>
      <c r="H19" s="280"/>
      <c r="I19" s="280"/>
      <c r="J19" s="280"/>
      <c r="K19" s="280"/>
      <c r="L19" s="268">
        <f>IF(NOT(Variablen!A20=TRUE),IF(OR(Variablen!A5=TRUE,Variablen!A6=TRUE),IF(OR(L16&gt;0,L17&gt;0),L16+L17-81,0),0),0)</f>
        <v>0</v>
      </c>
      <c r="M19" s="269"/>
      <c r="N19" s="270"/>
      <c r="O19" s="54" t="s">
        <v>1</v>
      </c>
      <c r="P19" s="268">
        <f>IF(NOT(Variablen!E20=TRUE),IF(OR(Variablen!A5=TRUE,Variablen!A6=TRUE),IF(OR(P16&gt;0,P17&gt;0),P16+P17-73,0),0),0)</f>
        <v>0</v>
      </c>
      <c r="Q19" s="269"/>
      <c r="R19" s="270"/>
      <c r="S19" s="12"/>
      <c r="T19" s="12"/>
      <c r="U19" s="177" t="str">
        <f>IF(B3=1,"Belegungsfläche: B-115x H-107",IF(B3=2,"Usable area: B-115x H-107",IF(B3=3,"Surface équipable: B-115x H-107","Luce libera: B-115x H-107")))</f>
        <v>Belegungsfläche: B-115x H-107</v>
      </c>
      <c r="V19" s="177"/>
      <c r="W19" s="177"/>
      <c r="X19" s="177"/>
      <c r="Y19" s="177"/>
      <c r="Z19" s="177"/>
      <c r="AA19" s="177"/>
      <c r="AB19" s="177"/>
      <c r="AC19" s="177"/>
      <c r="AD19" s="177"/>
      <c r="AE19" s="177"/>
      <c r="AF19" s="177"/>
      <c r="AG19" s="177"/>
      <c r="AH19" s="12"/>
      <c r="AI19" s="30"/>
      <c r="AJ19" s="25"/>
    </row>
    <row r="20" spans="1:43" ht="20.100000000000001" customHeight="1" x14ac:dyDescent="0.2">
      <c r="A20" s="25"/>
      <c r="B20" s="38"/>
      <c r="C20" s="271" t="s">
        <v>29</v>
      </c>
      <c r="D20" s="271"/>
      <c r="E20" s="271"/>
      <c r="F20" s="271"/>
      <c r="G20" s="271"/>
      <c r="H20" s="262"/>
      <c r="I20" s="262"/>
      <c r="J20" s="262"/>
      <c r="K20" s="262"/>
      <c r="L20" s="6"/>
      <c r="M20" s="6"/>
      <c r="N20" s="6"/>
      <c r="O20" s="58"/>
      <c r="P20" s="6"/>
      <c r="Q20" s="6"/>
      <c r="R20" s="7"/>
      <c r="S20" s="12"/>
      <c r="T20" s="12"/>
      <c r="U20" s="253" t="str">
        <f>IF(B3=1,"bei Frontplatte außen",IF(B3=2,"on front plate mounted externally",IF(B3=3,"plaque frontale ext.","per piastra frontale esterna")))</f>
        <v>bei Frontplatte außen</v>
      </c>
      <c r="V20" s="253"/>
      <c r="W20" s="253"/>
      <c r="X20" s="253"/>
      <c r="Y20" s="253"/>
      <c r="Z20" s="253"/>
      <c r="AA20" s="253"/>
      <c r="AB20" s="253"/>
      <c r="AC20" s="253"/>
      <c r="AD20" s="253"/>
      <c r="AE20" s="253"/>
      <c r="AF20" s="253"/>
      <c r="AG20" s="253"/>
      <c r="AH20" s="12"/>
      <c r="AI20" s="30"/>
      <c r="AJ20" s="25"/>
    </row>
    <row r="21" spans="1:43" ht="20.100000000000001" customHeight="1" x14ac:dyDescent="0.2">
      <c r="A21" s="25"/>
      <c r="B21" s="29"/>
      <c r="C21" s="280" t="str">
        <f>IF(B3=1,"Rückwandmaß:    b x h",IF(B3=2,"Back plate dimensions:    b x h",IF(B3=3,"Dim. panneau arrière:    b x h","Dim. piastra posteriore:   b x h")))</f>
        <v>Rückwandmaß:    b x h</v>
      </c>
      <c r="D21" s="280"/>
      <c r="E21" s="280"/>
      <c r="F21" s="280"/>
      <c r="G21" s="280"/>
      <c r="H21" s="280"/>
      <c r="I21" s="280"/>
      <c r="J21" s="280"/>
      <c r="K21" s="280"/>
      <c r="L21" s="263">
        <f>IF(Variablen!A10=TRUE,IF(OR(L16&gt;0,L17&gt;0),L16+L17-31,0),IF(Variablen!A11=TRUE,IF(OR(L16&gt;0,L17&gt;0),L16+L17-33,0),0))</f>
        <v>0</v>
      </c>
      <c r="M21" s="264"/>
      <c r="N21" s="265"/>
      <c r="O21" s="56" t="s">
        <v>1</v>
      </c>
      <c r="P21" s="263">
        <f>IF(Variablen!A10=TRUE,IF(OR(P16&gt;0,P17&gt;0),P16+P17-23,0),IF(Variablen!A11=TRUE,IF(OR(P16&gt;0,P17&gt;0),P16+P17-23,0),0))</f>
        <v>0</v>
      </c>
      <c r="Q21" s="264"/>
      <c r="R21" s="265"/>
      <c r="S21" s="12"/>
      <c r="T21" s="12"/>
      <c r="U21" s="177" t="str">
        <f>IF(B3=1,"Gehäusemaß:  B x H",IF(B3=2,"External enclosure dimension:  B x H",IF(B3=3,"Dimensions de pupitre:  B x H","Dimensioni della custodia:  B x H")))</f>
        <v>Gehäusemaß:  B x H</v>
      </c>
      <c r="V21" s="177"/>
      <c r="W21" s="177"/>
      <c r="X21" s="177"/>
      <c r="Y21" s="177"/>
      <c r="Z21" s="177"/>
      <c r="AA21" s="177"/>
      <c r="AB21" s="177"/>
      <c r="AC21" s="177"/>
      <c r="AD21" s="177"/>
      <c r="AE21" s="177"/>
      <c r="AF21" s="177"/>
      <c r="AG21" s="177"/>
      <c r="AH21" s="12"/>
      <c r="AI21" s="30"/>
      <c r="AJ21" s="25"/>
    </row>
    <row r="22" spans="1:43" ht="20.100000000000001" customHeight="1" x14ac:dyDescent="0.2">
      <c r="A22" s="25"/>
      <c r="B22" s="279" t="s">
        <v>30</v>
      </c>
      <c r="C22" s="156"/>
      <c r="D22" s="156"/>
      <c r="E22" s="156"/>
      <c r="F22" s="156"/>
      <c r="G22" s="156"/>
      <c r="H22" s="156"/>
      <c r="I22" s="156"/>
      <c r="J22" s="156"/>
      <c r="K22" s="156"/>
      <c r="L22" s="156"/>
      <c r="M22" s="188" t="str">
        <f>IF(B3=1,"(schwenkb. Rückwand)",IF(B3=2,"(hinged back plate)",IF(B3=3,"(panneau arr. pivotant)","(p.tra post. incernierata)")))</f>
        <v>(schwenkb. Rückwand)</v>
      </c>
      <c r="N22" s="188"/>
      <c r="O22" s="188"/>
      <c r="P22" s="188"/>
      <c r="Q22" s="188"/>
      <c r="R22" s="189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30"/>
      <c r="AJ22" s="25"/>
    </row>
    <row r="23" spans="1:43" ht="20.100000000000001" customHeight="1" x14ac:dyDescent="0.2">
      <c r="A23" s="25"/>
      <c r="B23" s="39">
        <v>3</v>
      </c>
      <c r="C23" s="161" t="str">
        <f>IF(B3=1,"Profilart",IF(B3=2,"Profile",IF(B3=3,"Type de profilé","Tipo di profilo")))</f>
        <v>Profilart</v>
      </c>
      <c r="D23" s="161"/>
      <c r="E23" s="161"/>
      <c r="F23" s="161"/>
      <c r="G23" s="161"/>
      <c r="H23" s="161"/>
      <c r="I23" s="161"/>
      <c r="J23" s="261"/>
      <c r="K23" s="27"/>
      <c r="L23" s="27"/>
      <c r="M23" s="27"/>
      <c r="N23" s="281" t="str">
        <f>IF(B3=1,"Profil ohne Rippen",IF(B3=2,"Profile without fins",IF(B3=3,"Profilé sans nervures","Profili senza alettature")))</f>
        <v>Profil ohne Rippen</v>
      </c>
      <c r="O23" s="281"/>
      <c r="P23" s="281"/>
      <c r="Q23" s="281"/>
      <c r="R23" s="281"/>
      <c r="S23" s="281"/>
      <c r="T23" s="281"/>
      <c r="U23" s="281"/>
      <c r="V23" s="281"/>
      <c r="W23" s="281"/>
      <c r="X23" s="281"/>
      <c r="Y23" s="281"/>
      <c r="Z23" s="281"/>
      <c r="AA23" s="281"/>
      <c r="AB23" s="281"/>
      <c r="AC23" s="281"/>
      <c r="AD23" s="281"/>
      <c r="AE23" s="281"/>
      <c r="AF23" s="281"/>
      <c r="AG23" s="281"/>
      <c r="AH23" s="281"/>
      <c r="AI23" s="282"/>
      <c r="AJ23" s="25"/>
    </row>
    <row r="24" spans="1:43" ht="20.100000000000001" customHeight="1" x14ac:dyDescent="0.2">
      <c r="A24" s="25"/>
      <c r="B24" s="29"/>
      <c r="C24" s="42"/>
      <c r="D24" s="42"/>
      <c r="E24" s="12"/>
      <c r="F24" s="42"/>
      <c r="G24" s="42"/>
      <c r="H24" s="42"/>
      <c r="I24" s="42"/>
      <c r="J24" s="42"/>
      <c r="K24" s="42"/>
      <c r="L24" s="42"/>
      <c r="M24" s="42"/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0"/>
      <c r="AF24" s="240"/>
      <c r="AG24" s="240"/>
      <c r="AH24" s="240"/>
      <c r="AI24" s="283"/>
      <c r="AJ24" s="25"/>
    </row>
    <row r="25" spans="1:43" ht="20.100000000000001" customHeight="1" x14ac:dyDescent="0.2">
      <c r="A25" s="25"/>
      <c r="B25" s="39">
        <v>4</v>
      </c>
      <c r="C25" s="277" t="str">
        <f>IF(B3=1,"Gehäusetiefe außen",IF(B3=2,"Enclosure depth external",IF(B3=3,"Profondeur extérieure","Profondità esterna")))</f>
        <v>Gehäusetiefe außen</v>
      </c>
      <c r="D25" s="277"/>
      <c r="E25" s="277"/>
      <c r="F25" s="277"/>
      <c r="G25" s="277"/>
      <c r="H25" s="277"/>
      <c r="I25" s="60" t="str">
        <f>IF(B3=1,"   Rahmenprofil mit FP-Anlage 6,5 mm tief",IF(B3=2,"   Frame profile with mounted FP 6,5 mm deep",IF(B3=3,"   Profilé cadre pour PF 6,5 mm épaiss","   Profili con profondità bordo di 6,5 mm")))</f>
        <v xml:space="preserve">   Rahmenprofil mit FP-Anlage 6,5 mm tief</v>
      </c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61"/>
      <c r="U25" s="62"/>
      <c r="V25" s="27"/>
      <c r="W25" s="27"/>
      <c r="X25" s="23"/>
      <c r="Y25" s="27"/>
      <c r="Z25" s="27"/>
      <c r="AA25" s="27"/>
      <c r="AB25" s="27"/>
      <c r="AC25" s="27"/>
      <c r="AD25" s="27"/>
      <c r="AE25" s="27"/>
      <c r="AF25" s="62"/>
      <c r="AG25" s="62"/>
      <c r="AH25" s="63"/>
      <c r="AI25" s="64"/>
      <c r="AJ25" s="25"/>
    </row>
    <row r="26" spans="1:43" ht="20.100000000000001" customHeight="1" thickBot="1" x14ac:dyDescent="0.25">
      <c r="A26" s="25"/>
      <c r="B26" s="29"/>
      <c r="C26" s="278"/>
      <c r="D26" s="278"/>
      <c r="E26" s="278"/>
      <c r="F26" s="278"/>
      <c r="G26" s="278"/>
      <c r="H26" s="278"/>
      <c r="I26" s="12"/>
      <c r="J26" s="12"/>
      <c r="K26" s="12"/>
      <c r="L26" s="12"/>
      <c r="M26" s="12"/>
      <c r="N26" s="12"/>
      <c r="O26" s="12"/>
      <c r="P26" s="12"/>
      <c r="Q26" s="287" t="str">
        <f>IF(B3=1,"Profil",IF(B3=2,"Profile",IF(B3=3,"Profilé","Profilo")))</f>
        <v>Profil</v>
      </c>
      <c r="R26" s="61"/>
      <c r="S26" s="290">
        <v>55</v>
      </c>
      <c r="T26" s="291"/>
      <c r="U26" s="289">
        <v>99</v>
      </c>
      <c r="V26" s="289"/>
      <c r="W26" s="34"/>
      <c r="X26" s="182" t="str">
        <f>IF(B3=1,"Außentiefe [mm]",IF(B3=2,"External depth [mm]",IF(B3=3,"Profondeur extérieure [mm]","Profondità esterna [mm]")))</f>
        <v>Außentiefe [mm]</v>
      </c>
      <c r="Y26" s="182"/>
      <c r="Z26" s="182"/>
      <c r="AA26" s="182"/>
      <c r="AB26" s="182"/>
      <c r="AC26" s="182"/>
      <c r="AD26" s="182"/>
      <c r="AE26" s="182"/>
      <c r="AF26" s="182"/>
      <c r="AG26" s="182"/>
      <c r="AH26" s="183"/>
      <c r="AI26" s="65"/>
      <c r="AJ26" s="25"/>
    </row>
    <row r="27" spans="1:43" ht="20.100000000000001" customHeight="1" thickBot="1" x14ac:dyDescent="0.25">
      <c r="A27" s="25"/>
      <c r="B27" s="29"/>
      <c r="C27" s="171">
        <f>SUM(Variablen!A17:'Variablen'!J17)</f>
        <v>0</v>
      </c>
      <c r="D27" s="172"/>
      <c r="E27" s="173"/>
      <c r="F27" s="12"/>
      <c r="G27" s="12"/>
      <c r="H27" s="12"/>
      <c r="I27" s="12"/>
      <c r="J27" s="12"/>
      <c r="K27" s="12"/>
      <c r="L27" s="176">
        <v>55</v>
      </c>
      <c r="M27" s="176"/>
      <c r="N27" s="176">
        <v>99</v>
      </c>
      <c r="O27" s="176"/>
      <c r="P27" s="12"/>
      <c r="Q27" s="288"/>
      <c r="R27" s="49"/>
      <c r="S27" s="174">
        <v>35</v>
      </c>
      <c r="T27" s="175"/>
      <c r="U27" s="284">
        <v>79</v>
      </c>
      <c r="V27" s="284"/>
      <c r="W27" s="50"/>
      <c r="X27" s="180" t="str">
        <f>IF(B3=1,"Innentiefe [mm]",IF(B3=2,"Internal depth [mm]",IF(B3=3,"Profondeur intérieure [mm]","Profondità interna [mm]")))</f>
        <v>Innentiefe [mm]</v>
      </c>
      <c r="Y27" s="180"/>
      <c r="Z27" s="180"/>
      <c r="AA27" s="180"/>
      <c r="AB27" s="180"/>
      <c r="AC27" s="180"/>
      <c r="AD27" s="180"/>
      <c r="AE27" s="180"/>
      <c r="AF27" s="180"/>
      <c r="AG27" s="180"/>
      <c r="AH27" s="181"/>
      <c r="AI27" s="65"/>
      <c r="AJ27" s="25"/>
    </row>
    <row r="28" spans="1:43" ht="20.100000000000001" customHeight="1" x14ac:dyDescent="0.2">
      <c r="A28" s="25"/>
      <c r="B28" s="285"/>
      <c r="C28" s="286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62" t="str">
        <f>IF(B3=1,"(Innentiefe vergrößert sich bei Montage von außen um 6 mm)",IF(B3=2,"(Assembly from the outside - internal depth increases about 6 mm)",IF(B3=3,"(La frofondeur intérieure augmente de 6 mm avec un montage de l'extérieur)","(Profondità libera aumenta di 6 mm con montaggio esterno della piastra front.)")))</f>
        <v>(Innentiefe vergrößert sich bei Montage von außen um 6 mm)</v>
      </c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/>
      <c r="AF28" s="162"/>
      <c r="AG28" s="162"/>
      <c r="AH28" s="162"/>
      <c r="AI28" s="65"/>
      <c r="AJ28" s="25"/>
    </row>
    <row r="29" spans="1:43" ht="12.95" customHeight="1" x14ac:dyDescent="0.2">
      <c r="A29" s="25"/>
      <c r="B29" s="121">
        <v>5</v>
      </c>
      <c r="C29" s="161" t="str">
        <f>IF(B3=1,"Türanschlag",IF(B3=2,"Door hinging",IF(B3=3,"Ouverture de porte","Posizione cerniere")))</f>
        <v>Türanschlag</v>
      </c>
      <c r="D29" s="161"/>
      <c r="E29" s="161"/>
      <c r="F29" s="161"/>
      <c r="G29" s="161"/>
      <c r="H29" s="161"/>
      <c r="I29" s="61"/>
      <c r="J29" s="61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122"/>
      <c r="AA29" s="122"/>
      <c r="AB29" s="122"/>
      <c r="AC29" s="123"/>
      <c r="AD29" s="123"/>
      <c r="AE29" s="122"/>
      <c r="AF29" s="23"/>
      <c r="AG29" s="23"/>
      <c r="AH29" s="23"/>
      <c r="AI29" s="28"/>
      <c r="AJ29" s="25"/>
      <c r="AK29" s="4"/>
      <c r="AL29" s="4"/>
      <c r="AM29" s="4"/>
      <c r="AN29" s="4"/>
      <c r="AO29" s="4"/>
      <c r="AP29" s="4"/>
      <c r="AQ29" s="4"/>
    </row>
    <row r="30" spans="1:43" ht="12.95" customHeight="1" x14ac:dyDescent="0.2">
      <c r="A30" s="25"/>
      <c r="B30" s="66"/>
      <c r="C30" s="106"/>
      <c r="D30" s="106"/>
      <c r="E30" s="106"/>
      <c r="F30" s="106"/>
      <c r="G30" s="106"/>
      <c r="H30" s="106"/>
      <c r="I30" s="46"/>
      <c r="J30" s="46"/>
      <c r="K30" s="110"/>
      <c r="L30" s="110"/>
      <c r="M30" s="110"/>
      <c r="N30" s="110"/>
      <c r="O30" s="111"/>
      <c r="P30" s="111"/>
      <c r="Q30" s="111"/>
      <c r="R30" s="46"/>
      <c r="S30" s="112"/>
      <c r="T30" s="112"/>
      <c r="U30" s="112"/>
      <c r="V30" s="112"/>
      <c r="W30" s="111"/>
      <c r="X30" s="111"/>
      <c r="Y30" s="111"/>
      <c r="Z30" s="109"/>
      <c r="AA30" s="109"/>
      <c r="AB30" s="109"/>
      <c r="AC30" s="113"/>
      <c r="AD30" s="114"/>
      <c r="AE30" s="114"/>
      <c r="AF30" s="115"/>
      <c r="AG30" s="115"/>
      <c r="AH30" s="115"/>
      <c r="AI30" s="124"/>
      <c r="AJ30" s="186" t="s">
        <v>33</v>
      </c>
      <c r="AK30" s="22"/>
      <c r="AL30" s="22"/>
      <c r="AM30" s="22"/>
      <c r="AN30" s="22"/>
      <c r="AO30" s="22"/>
      <c r="AP30" s="22"/>
      <c r="AQ30" s="22"/>
    </row>
    <row r="31" spans="1:43" ht="12" customHeight="1" x14ac:dyDescent="0.2">
      <c r="A31" s="25"/>
      <c r="B31" s="66"/>
      <c r="C31" s="46"/>
      <c r="D31" s="46"/>
      <c r="E31" s="46"/>
      <c r="F31" s="46"/>
      <c r="G31" s="46"/>
      <c r="H31" s="46"/>
      <c r="I31" s="46"/>
      <c r="J31" s="46"/>
      <c r="K31" s="116"/>
      <c r="L31" s="67"/>
      <c r="M31" s="116"/>
      <c r="N31" s="116"/>
      <c r="O31" s="67"/>
      <c r="P31" s="67"/>
      <c r="Q31" s="116"/>
      <c r="R31" s="67"/>
      <c r="S31" s="116"/>
      <c r="T31" s="116"/>
      <c r="U31" s="116"/>
      <c r="V31" s="67"/>
      <c r="W31" s="116"/>
      <c r="X31" s="67"/>
      <c r="Y31" s="116"/>
      <c r="Z31" s="109"/>
      <c r="AA31" s="109"/>
      <c r="AB31" s="109"/>
      <c r="AC31" s="114"/>
      <c r="AD31" s="114"/>
      <c r="AE31" s="114"/>
      <c r="AF31" s="115"/>
      <c r="AG31" s="115"/>
      <c r="AH31" s="115"/>
      <c r="AI31" s="124"/>
      <c r="AJ31" s="187"/>
      <c r="AK31" s="22"/>
      <c r="AL31" s="22"/>
      <c r="AM31" s="22"/>
      <c r="AN31" s="22"/>
      <c r="AO31" s="22"/>
      <c r="AP31" s="22"/>
      <c r="AQ31" s="22"/>
    </row>
    <row r="32" spans="1:43" ht="12" customHeight="1" x14ac:dyDescent="0.2">
      <c r="A32" s="25"/>
      <c r="B32" s="66"/>
      <c r="C32" s="46"/>
      <c r="D32" s="46"/>
      <c r="E32" s="46"/>
      <c r="F32" s="46"/>
      <c r="G32" s="46"/>
      <c r="H32" s="46"/>
      <c r="I32" s="46"/>
      <c r="J32" s="46"/>
      <c r="K32" s="67"/>
      <c r="L32" s="116"/>
      <c r="M32" s="67"/>
      <c r="N32" s="67"/>
      <c r="O32" s="67"/>
      <c r="P32" s="116"/>
      <c r="Q32" s="67"/>
      <c r="R32" s="67"/>
      <c r="S32" s="67"/>
      <c r="T32" s="67"/>
      <c r="U32" s="67"/>
      <c r="V32" s="67"/>
      <c r="W32" s="67"/>
      <c r="X32" s="116"/>
      <c r="Y32" s="67"/>
      <c r="Z32" s="109"/>
      <c r="AA32" s="109"/>
      <c r="AB32" s="109"/>
      <c r="AC32" s="114"/>
      <c r="AD32" s="114"/>
      <c r="AE32" s="114"/>
      <c r="AF32" s="115"/>
      <c r="AG32" s="115"/>
      <c r="AH32" s="115"/>
      <c r="AI32" s="124"/>
      <c r="AJ32" s="187"/>
      <c r="AK32" s="22"/>
      <c r="AL32" s="22"/>
      <c r="AM32" s="22"/>
      <c r="AN32" s="22"/>
      <c r="AO32" s="22"/>
      <c r="AP32" s="22"/>
      <c r="AQ32" s="22"/>
    </row>
    <row r="33" spans="1:43" ht="12" customHeight="1" x14ac:dyDescent="0.2">
      <c r="A33" s="25"/>
      <c r="B33" s="66"/>
      <c r="C33" s="46"/>
      <c r="D33" s="46"/>
      <c r="E33" s="46"/>
      <c r="F33" s="46"/>
      <c r="G33" s="46"/>
      <c r="H33" s="108"/>
      <c r="I33" s="67"/>
      <c r="J33" s="67"/>
      <c r="K33" s="116"/>
      <c r="L33" s="116"/>
      <c r="M33" s="67"/>
      <c r="N33" s="116"/>
      <c r="O33" s="116"/>
      <c r="P33" s="116"/>
      <c r="Q33" s="116"/>
      <c r="R33" s="67"/>
      <c r="S33" s="67"/>
      <c r="T33" s="67"/>
      <c r="U33" s="67"/>
      <c r="V33" s="116"/>
      <c r="W33" s="116"/>
      <c r="X33" s="116"/>
      <c r="Y33" s="67"/>
      <c r="Z33" s="108"/>
      <c r="AA33" s="108"/>
      <c r="AB33" s="108"/>
      <c r="AC33" s="116"/>
      <c r="AD33" s="67"/>
      <c r="AE33" s="116"/>
      <c r="AF33" s="67"/>
      <c r="AG33" s="116"/>
      <c r="AH33" s="67"/>
      <c r="AI33" s="125"/>
      <c r="AJ33" s="187"/>
      <c r="AK33" s="20" t="s">
        <v>24</v>
      </c>
    </row>
    <row r="34" spans="1:43" ht="12" customHeight="1" x14ac:dyDescent="0.2">
      <c r="A34" s="25"/>
      <c r="B34" s="66"/>
      <c r="C34" s="46"/>
      <c r="D34" s="46"/>
      <c r="E34" s="46"/>
      <c r="F34" s="46"/>
      <c r="G34" s="46"/>
      <c r="H34" s="108"/>
      <c r="I34" s="67"/>
      <c r="J34" s="67"/>
      <c r="K34" s="67"/>
      <c r="L34" s="67"/>
      <c r="M34" s="67"/>
      <c r="N34" s="116"/>
      <c r="O34" s="67"/>
      <c r="P34" s="116"/>
      <c r="Q34" s="67"/>
      <c r="R34" s="116"/>
      <c r="S34" s="67"/>
      <c r="T34" s="67"/>
      <c r="U34" s="67"/>
      <c r="V34" s="67"/>
      <c r="W34" s="67"/>
      <c r="X34" s="67"/>
      <c r="Y34" s="67"/>
      <c r="Z34" s="108"/>
      <c r="AA34" s="108"/>
      <c r="AB34" s="108"/>
      <c r="AC34" s="116"/>
      <c r="AD34" s="67"/>
      <c r="AE34" s="67"/>
      <c r="AF34" s="67"/>
      <c r="AG34" s="67"/>
      <c r="AH34" s="67"/>
      <c r="AI34" s="125"/>
      <c r="AJ34" s="187"/>
      <c r="AK34" s="21"/>
    </row>
    <row r="35" spans="1:43" ht="12" customHeight="1" x14ac:dyDescent="0.2">
      <c r="A35" s="25"/>
      <c r="B35" s="66"/>
      <c r="C35" s="46"/>
      <c r="D35" s="46"/>
      <c r="E35" s="46"/>
      <c r="F35" s="46"/>
      <c r="G35" s="46"/>
      <c r="H35" s="108"/>
      <c r="I35" s="67"/>
      <c r="J35" s="67"/>
      <c r="K35" s="67"/>
      <c r="L35" s="67"/>
      <c r="M35" s="116"/>
      <c r="N35" s="67"/>
      <c r="O35" s="67"/>
      <c r="P35" s="67"/>
      <c r="Q35" s="116"/>
      <c r="R35" s="67"/>
      <c r="S35" s="67"/>
      <c r="T35" s="116"/>
      <c r="U35" s="116"/>
      <c r="V35" s="67"/>
      <c r="W35" s="67"/>
      <c r="X35" s="67"/>
      <c r="Y35" s="116"/>
      <c r="Z35" s="108"/>
      <c r="AA35" s="108"/>
      <c r="AB35" s="108"/>
      <c r="AC35" s="67"/>
      <c r="AD35" s="67"/>
      <c r="AE35" s="67"/>
      <c r="AF35" s="116"/>
      <c r="AG35" s="116"/>
      <c r="AH35" s="116"/>
      <c r="AI35" s="125"/>
      <c r="AJ35" s="187"/>
      <c r="AK35" s="21"/>
    </row>
    <row r="36" spans="1:43" ht="12" customHeight="1" x14ac:dyDescent="0.2">
      <c r="A36" s="25"/>
      <c r="B36" s="66"/>
      <c r="C36" s="46"/>
      <c r="D36" s="46"/>
      <c r="E36" s="46"/>
      <c r="F36" s="46"/>
      <c r="G36" s="46"/>
      <c r="H36" s="108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116"/>
      <c r="U36" s="116"/>
      <c r="V36" s="67"/>
      <c r="W36" s="67"/>
      <c r="X36" s="67"/>
      <c r="Y36" s="67"/>
      <c r="Z36" s="108"/>
      <c r="AA36" s="108"/>
      <c r="AB36" s="108"/>
      <c r="AC36" s="67"/>
      <c r="AD36" s="67"/>
      <c r="AE36" s="67"/>
      <c r="AF36" s="116"/>
      <c r="AG36" s="67"/>
      <c r="AH36" s="67"/>
      <c r="AI36" s="125"/>
      <c r="AJ36" s="187"/>
      <c r="AK36" s="21"/>
    </row>
    <row r="37" spans="1:43" ht="12" customHeight="1" x14ac:dyDescent="0.2">
      <c r="A37" s="25"/>
      <c r="B37" s="66"/>
      <c r="C37" s="46"/>
      <c r="D37" s="46"/>
      <c r="E37" s="46"/>
      <c r="F37" s="46"/>
      <c r="G37" s="46"/>
      <c r="H37" s="108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116"/>
      <c r="T37" s="67"/>
      <c r="U37" s="67"/>
      <c r="V37" s="67"/>
      <c r="W37" s="116"/>
      <c r="X37" s="116"/>
      <c r="Y37" s="116"/>
      <c r="Z37" s="108"/>
      <c r="AA37" s="108"/>
      <c r="AB37" s="108"/>
      <c r="AC37" s="67"/>
      <c r="AD37" s="116"/>
      <c r="AE37" s="116"/>
      <c r="AF37" s="67"/>
      <c r="AG37" s="67"/>
      <c r="AH37" s="116"/>
      <c r="AI37" s="126"/>
      <c r="AJ37" s="187"/>
      <c r="AK37" s="21"/>
    </row>
    <row r="38" spans="1:43" ht="20.100000000000001" customHeight="1" x14ac:dyDescent="0.2">
      <c r="A38" s="25"/>
      <c r="B38" s="6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127"/>
      <c r="AJ38" s="187"/>
      <c r="AL38" s="184"/>
      <c r="AM38" s="185"/>
      <c r="AN38" s="185"/>
      <c r="AO38" s="185"/>
      <c r="AP38" s="185"/>
      <c r="AQ38" s="185"/>
    </row>
    <row r="39" spans="1:43" ht="20.100000000000001" customHeight="1" x14ac:dyDescent="0.2">
      <c r="A39" s="25"/>
      <c r="B39" s="66"/>
      <c r="C39" s="46"/>
      <c r="D39" s="46"/>
      <c r="E39" s="46"/>
      <c r="F39" s="46"/>
      <c r="G39" s="46"/>
      <c r="H39" s="46"/>
      <c r="I39" s="46"/>
      <c r="J39" s="117"/>
      <c r="K39" s="104"/>
      <c r="L39" s="104"/>
      <c r="M39" s="104"/>
      <c r="N39" s="46"/>
      <c r="O39" s="46"/>
      <c r="P39" s="46"/>
      <c r="Q39" s="46"/>
      <c r="R39" s="46"/>
      <c r="S39" s="105"/>
      <c r="T39" s="105"/>
      <c r="U39" s="105"/>
      <c r="V39" s="105"/>
      <c r="W39" s="105"/>
      <c r="X39" s="46"/>
      <c r="Y39" s="46"/>
      <c r="Z39" s="46"/>
      <c r="AA39" s="46"/>
      <c r="AB39" s="46"/>
      <c r="AC39" s="46"/>
      <c r="AD39" s="112"/>
      <c r="AE39" s="112"/>
      <c r="AF39" s="112"/>
      <c r="AG39" s="112"/>
      <c r="AH39" s="46"/>
      <c r="AI39" s="127"/>
      <c r="AJ39" s="187"/>
    </row>
    <row r="40" spans="1:43" ht="20.100000000000001" customHeight="1" x14ac:dyDescent="0.2">
      <c r="A40" s="25"/>
      <c r="B40" s="66"/>
      <c r="C40" s="46"/>
      <c r="D40" s="12"/>
      <c r="E40" s="105" t="str">
        <f>IF(B3=1,"Rückwand fest",IF(B3=2,"Profile with back plate fixed",IF(B3=3,"Panneau arrière fixe","piastra post. fisso")))</f>
        <v>Rückwand fest</v>
      </c>
      <c r="F40" s="46"/>
      <c r="G40" s="46"/>
      <c r="H40" s="46"/>
      <c r="I40" s="46"/>
      <c r="J40" s="118"/>
      <c r="K40" s="118"/>
      <c r="L40" s="118"/>
      <c r="M40" s="119"/>
      <c r="N40" s="12"/>
      <c r="O40" s="105" t="str">
        <f>IF(B3=1,"Türanschlag:",IF(B3=2,"Door hinging:",IF(B3=3,"Ouv. de porte:","Pos. Cerniera:")))</f>
        <v>Türanschlag:</v>
      </c>
      <c r="P40" s="46"/>
      <c r="Q40" s="46"/>
      <c r="R40" s="120" t="s">
        <v>5</v>
      </c>
      <c r="S40" s="107"/>
      <c r="T40" s="107"/>
      <c r="U40" s="107"/>
      <c r="V40" s="107"/>
      <c r="W40" s="107"/>
      <c r="X40" s="46"/>
      <c r="Y40" s="46"/>
      <c r="Z40" s="46"/>
      <c r="AA40" s="12"/>
      <c r="AB40" s="105" t="str">
        <f>IF(B3=1,"Türanschlag:",IF(B3=2,"Door hinging:",IF(B3=3,"Ouv. de porte:","Pos. Cerniera:")))</f>
        <v>Türanschlag:</v>
      </c>
      <c r="AC40" s="46"/>
      <c r="AD40" s="57"/>
      <c r="AE40" s="120" t="s">
        <v>6</v>
      </c>
      <c r="AF40" s="57"/>
      <c r="AG40" s="57"/>
      <c r="AH40" s="46"/>
      <c r="AI40" s="127"/>
      <c r="AJ40" s="187"/>
    </row>
    <row r="41" spans="1:43" ht="20.100000000000001" customHeight="1" x14ac:dyDescent="0.2">
      <c r="A41" s="25"/>
      <c r="B41" s="66"/>
      <c r="C41" s="12"/>
      <c r="D41" s="12"/>
      <c r="E41" s="105"/>
      <c r="F41" s="105"/>
      <c r="G41" s="105"/>
      <c r="H41" s="105"/>
      <c r="I41" s="105"/>
      <c r="J41" s="119"/>
      <c r="K41" s="119"/>
      <c r="L41" s="119"/>
      <c r="M41" s="12"/>
      <c r="N41" s="12"/>
      <c r="O41" s="188" t="str">
        <f>IF(B3=1,"Standard Scharnier:",IF(B3=2,"Standard hinge:",IF(B3=3,"Charnière standard:","Cerniera standard:")))</f>
        <v>Standard Scharnier:</v>
      </c>
      <c r="P41" s="188"/>
      <c r="Q41" s="188"/>
      <c r="R41" s="188"/>
      <c r="S41" s="188"/>
      <c r="T41" s="188"/>
      <c r="U41" s="188"/>
      <c r="V41" s="188"/>
      <c r="W41" s="46"/>
      <c r="X41" s="46"/>
      <c r="Y41" s="46"/>
      <c r="Z41" s="12"/>
      <c r="AA41" s="12"/>
      <c r="AB41" s="188" t="str">
        <f>IF(B3=1,"Standard Scharnier:",IF(B3=2,"Standard hinge:",IF(B3=3,"Charnière standard:","Cerniera standard:")))</f>
        <v>Standard Scharnier:</v>
      </c>
      <c r="AC41" s="188"/>
      <c r="AD41" s="188"/>
      <c r="AE41" s="188"/>
      <c r="AF41" s="188"/>
      <c r="AG41" s="188"/>
      <c r="AH41" s="188"/>
      <c r="AI41" s="189"/>
      <c r="AJ41" s="187"/>
      <c r="AL41" s="24"/>
    </row>
    <row r="42" spans="1:43" ht="20.100000000000001" customHeight="1" x14ac:dyDescent="0.2">
      <c r="A42" s="25"/>
      <c r="B42" s="66"/>
      <c r="C42" s="105"/>
      <c r="D42" s="105"/>
      <c r="E42" s="105"/>
      <c r="F42" s="105"/>
      <c r="G42" s="105"/>
      <c r="H42" s="105"/>
      <c r="I42" s="105"/>
      <c r="J42" s="110"/>
      <c r="K42" s="110"/>
      <c r="L42" s="110"/>
      <c r="M42" s="110"/>
      <c r="N42" s="105"/>
      <c r="O42" s="192" t="str">
        <f>IF(B3=1,"Verschraubtes Rückwandgelenk:",IF(B3=2,"Screwed rear panel hinge:",IF(B3=3,"Charnière vissée sur la plaque arrière:","Cerniera rinforzata e avvitata:")))</f>
        <v>Verschraubtes Rückwandgelenk:</v>
      </c>
      <c r="P42" s="192"/>
      <c r="Q42" s="192"/>
      <c r="R42" s="192"/>
      <c r="S42" s="192"/>
      <c r="T42" s="192"/>
      <c r="U42" s="192"/>
      <c r="V42" s="192"/>
      <c r="W42" s="107"/>
      <c r="X42" s="46"/>
      <c r="Y42" s="46"/>
      <c r="Z42" s="12"/>
      <c r="AA42" s="105"/>
      <c r="AB42" s="193" t="str">
        <f>IF(B3=1,"Verschraubtes Rückwandgelenk:",IF(B3=2,"Screwed rear panel hinge:",IF(B3=3,"Charnière vissée sur la plaque arrière:","Cerniera rinforzata e avvitata:")))</f>
        <v>Verschraubtes Rückwandgelenk:</v>
      </c>
      <c r="AC42" s="193"/>
      <c r="AD42" s="193"/>
      <c r="AE42" s="193"/>
      <c r="AF42" s="193"/>
      <c r="AG42" s="193"/>
      <c r="AH42" s="193"/>
      <c r="AI42" s="194"/>
      <c r="AJ42" s="187"/>
      <c r="AL42" s="19"/>
    </row>
    <row r="43" spans="1:43" ht="20.100000000000001" customHeight="1" x14ac:dyDescent="0.2">
      <c r="A43" s="25"/>
      <c r="B43" s="6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192"/>
      <c r="P43" s="192"/>
      <c r="Q43" s="192"/>
      <c r="R43" s="192"/>
      <c r="S43" s="192"/>
      <c r="T43" s="192"/>
      <c r="U43" s="192"/>
      <c r="V43" s="192"/>
      <c r="W43" s="46"/>
      <c r="X43" s="46"/>
      <c r="Y43" s="46"/>
      <c r="Z43" s="46"/>
      <c r="AA43" s="46"/>
      <c r="AB43" s="193"/>
      <c r="AC43" s="193"/>
      <c r="AD43" s="193"/>
      <c r="AE43" s="193"/>
      <c r="AF43" s="193"/>
      <c r="AG43" s="193"/>
      <c r="AH43" s="193"/>
      <c r="AI43" s="194"/>
      <c r="AJ43" s="187"/>
      <c r="AK43" s="18" t="b">
        <v>0</v>
      </c>
    </row>
    <row r="44" spans="1:43" ht="12" customHeight="1" x14ac:dyDescent="0.2">
      <c r="A44" s="25"/>
      <c r="B44" s="128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12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130"/>
      <c r="AC44" s="49"/>
      <c r="AD44" s="129" t="s">
        <v>28</v>
      </c>
      <c r="AE44" s="102"/>
      <c r="AF44" s="102"/>
      <c r="AG44" s="102"/>
      <c r="AH44" s="102"/>
      <c r="AI44" s="103"/>
      <c r="AJ44" s="25"/>
    </row>
    <row r="45" spans="1:43" ht="20.100000000000001" customHeight="1" x14ac:dyDescent="0.2">
      <c r="A45" s="25"/>
      <c r="B45" s="39">
        <v>6</v>
      </c>
      <c r="C45" s="196" t="str">
        <f>IF(B3=1,"Trennsteg",IF(B3=2,"Separating piece",IF(B3=3,"Barre de séperation","Distanziale")))</f>
        <v>Trennsteg</v>
      </c>
      <c r="D45" s="197"/>
      <c r="E45" s="197"/>
      <c r="F45" s="197"/>
      <c r="G45" s="197"/>
      <c r="H45" s="198"/>
      <c r="I45" s="198"/>
      <c r="J45" s="69"/>
      <c r="K45" s="199" t="str">
        <f>IF(B3=1,"unmontiert (Standard)",IF(B3=2,"not mounted (Standard)",IF(B3=3,"non montée (Standard)","non montato (Standard)")))</f>
        <v>unmontiert (Standard)</v>
      </c>
      <c r="L45" s="199"/>
      <c r="M45" s="199"/>
      <c r="N45" s="199"/>
      <c r="O45" s="199"/>
      <c r="P45" s="199"/>
      <c r="Q45" s="199"/>
      <c r="R45" s="200"/>
      <c r="S45" s="244"/>
      <c r="T45" s="27"/>
      <c r="U45" s="27"/>
      <c r="V45" s="134" t="str">
        <f>IF(B3=1,"Bedienplatte eloxiert, natur",IF(B3=2,"Operating plate anodised, natural colour",IF(B3=3,"Bandeau anodisé naturel","Piastra operatore, anodizzato, naturale")))</f>
        <v>Bedienplatte eloxiert, natur</v>
      </c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  <c r="AH45" s="134"/>
      <c r="AI45" s="195"/>
      <c r="AJ45" s="25"/>
    </row>
    <row r="46" spans="1:43" ht="20.100000000000001" customHeight="1" x14ac:dyDescent="0.2">
      <c r="A46" s="25"/>
      <c r="B46" s="29"/>
      <c r="C46" s="12"/>
      <c r="D46" s="12"/>
      <c r="E46" s="202" t="str">
        <f>IF(B3=1,"senkrecht",IF(B3=2,"vertical",IF(B3=3,"verticale","verticale")))</f>
        <v>senkrecht</v>
      </c>
      <c r="F46" s="202"/>
      <c r="G46" s="202"/>
      <c r="H46" s="202"/>
      <c r="I46" s="202"/>
      <c r="J46" s="12"/>
      <c r="K46" s="12"/>
      <c r="L46" s="12"/>
      <c r="M46" s="12"/>
      <c r="N46" s="201" t="str">
        <f>IF(B3=1,"rechts montiert",IF(B3=2,"mounted right",IF(B3=3,"montée à droite","montato a destra")))</f>
        <v>rechts montiert</v>
      </c>
      <c r="O46" s="202"/>
      <c r="P46" s="202"/>
      <c r="Q46" s="202"/>
      <c r="R46" s="203"/>
      <c r="S46" s="245"/>
      <c r="T46" s="12"/>
      <c r="U46" s="12"/>
      <c r="V46" s="207" t="str">
        <f>IF(B3=1,"(unmontiert für innen), s = 3 mm",IF(B3=2,"(not mounted), s = 3 mm",IF(B3=3,"(non montée), s = 3 mm","(non montato), s = 3 mm")))</f>
        <v>(unmontiert für innen), s = 3 mm</v>
      </c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8"/>
      <c r="AJ46" s="25"/>
    </row>
    <row r="47" spans="1:43" ht="20.100000000000001" customHeight="1" x14ac:dyDescent="0.2">
      <c r="A47" s="25"/>
      <c r="B47" s="71"/>
      <c r="C47" s="72"/>
      <c r="D47" s="72"/>
      <c r="E47" s="204" t="str">
        <f>IF(B3=1,"Anzahl:",IF(B3=2,"No.:",IF(B3=3,"Quantité:","Quantità:")))</f>
        <v>Anzahl:</v>
      </c>
      <c r="F47" s="204"/>
      <c r="G47" s="204"/>
      <c r="H47" s="72"/>
      <c r="I47" s="140"/>
      <c r="J47" s="166"/>
      <c r="K47" s="72"/>
      <c r="L47" s="72"/>
      <c r="M47" s="72"/>
      <c r="N47" s="216" t="str">
        <f>IF(B3=1,"links montiert",IF(B3=2,"mounted left",IF(B3=3,"montée à gauche","montato a sinistra")))</f>
        <v>links montiert</v>
      </c>
      <c r="O47" s="242"/>
      <c r="P47" s="242"/>
      <c r="Q47" s="242"/>
      <c r="R47" s="243"/>
      <c r="S47" s="245"/>
      <c r="T47" s="206" t="str">
        <f>IF(B3=1,"Maße:  g x h",IF(B3=2,"Dimension:  g x h",IF(B3=3,"Dimension:  g x h","Dimensioni:  g x h")))</f>
        <v>Maße:  g x h</v>
      </c>
      <c r="U47" s="206"/>
      <c r="V47" s="206"/>
      <c r="W47" s="206"/>
      <c r="X47" s="206"/>
      <c r="Y47" s="206"/>
      <c r="Z47" s="162" t="str">
        <f>IF(B3=1,"1. Bedienplatte",IF(B3=2,"Operating plate 1",IF(B3=3,"Bandeau 1","Piastra 1")))</f>
        <v>1. Bedienplatte</v>
      </c>
      <c r="AA47" s="162"/>
      <c r="AB47" s="162"/>
      <c r="AC47" s="162"/>
      <c r="AD47" s="205"/>
      <c r="AE47" s="140"/>
      <c r="AF47" s="142"/>
      <c r="AG47" s="8" t="s">
        <v>1</v>
      </c>
      <c r="AH47" s="140"/>
      <c r="AI47" s="142"/>
      <c r="AJ47" s="25"/>
    </row>
    <row r="48" spans="1:43" ht="20.100000000000001" customHeight="1" x14ac:dyDescent="0.2">
      <c r="A48" s="25"/>
      <c r="B48" s="29"/>
      <c r="C48" s="12"/>
      <c r="D48" s="12"/>
      <c r="E48" s="202" t="str">
        <f>IF(B3=1,"waagerecht",IF(B3=2,"horizontal",IF(B3=3,"horizontale","orizzontale")))</f>
        <v>waagerecht</v>
      </c>
      <c r="F48" s="202"/>
      <c r="G48" s="202"/>
      <c r="H48" s="202"/>
      <c r="I48" s="202"/>
      <c r="J48" s="12"/>
      <c r="K48" s="12"/>
      <c r="L48" s="12"/>
      <c r="M48" s="12"/>
      <c r="N48" s="201" t="str">
        <f>IF(B3=1,"unten montiert",IF(B3=2,"mounted at bottom",IF(B3=3,"montée en dessous","montato in basso")))</f>
        <v>unten montiert</v>
      </c>
      <c r="O48" s="202"/>
      <c r="P48" s="202"/>
      <c r="Q48" s="202"/>
      <c r="R48" s="203"/>
      <c r="S48" s="245"/>
      <c r="T48" s="12"/>
      <c r="U48" s="12"/>
      <c r="V48" s="12"/>
      <c r="W48" s="12"/>
      <c r="X48" s="12"/>
      <c r="Y48" s="12"/>
      <c r="Z48" s="162" t="str">
        <f>IF(B3=1,"2. Bedienplatte",IF(B3=2,"Operating plate 2",IF(B3=3,"Bandeau 2","Piastra 2")))</f>
        <v>2. Bedienplatte</v>
      </c>
      <c r="AA48" s="162"/>
      <c r="AB48" s="162"/>
      <c r="AC48" s="162"/>
      <c r="AD48" s="205"/>
      <c r="AE48" s="140"/>
      <c r="AF48" s="142"/>
      <c r="AG48" s="8" t="s">
        <v>1</v>
      </c>
      <c r="AH48" s="140"/>
      <c r="AI48" s="142"/>
      <c r="AJ48" s="25"/>
    </row>
    <row r="49" spans="1:38" ht="20.100000000000001" customHeight="1" x14ac:dyDescent="0.2">
      <c r="A49" s="25"/>
      <c r="B49" s="38"/>
      <c r="C49" s="50"/>
      <c r="D49" s="50"/>
      <c r="E49" s="191" t="str">
        <f>IF(B3=1,"Anzahl:",IF(B3=2,"No.:",IF(B3=3,"Quantité:","Quantità:")))</f>
        <v>Anzahl:</v>
      </c>
      <c r="F49" s="191"/>
      <c r="G49" s="191"/>
      <c r="H49" s="50"/>
      <c r="I49" s="140"/>
      <c r="J49" s="166"/>
      <c r="K49" s="50"/>
      <c r="L49" s="50"/>
      <c r="M49" s="50"/>
      <c r="N49" s="163" t="str">
        <f>IF(B3=1,"oben montiert",IF(B3=2,"mounted at top",IF(B3=3,"montée en dessus","montato in alto")))</f>
        <v>oben montiert</v>
      </c>
      <c r="O49" s="164"/>
      <c r="P49" s="164"/>
      <c r="Q49" s="164"/>
      <c r="R49" s="165"/>
      <c r="S49" s="246"/>
      <c r="T49" s="50"/>
      <c r="U49" s="163" t="str">
        <f>IF(B3=1,"( g = Breite,  h = Höhe )",IF(B3=2,"( g = width,  h = height )",IF(B3=2,"( g = largeur,  h = hauteur )","( g = larghezza,  h = altezza )")))</f>
        <v>( g = Breite,  h = Höhe )</v>
      </c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53"/>
      <c r="AJ49" s="25"/>
    </row>
    <row r="50" spans="1:38" ht="15.95" customHeight="1" x14ac:dyDescent="0.2">
      <c r="A50" s="25"/>
      <c r="B50" s="190" t="str">
        <f>IF(B3=1,"Achtung! Trennsteghöhe für Rahmenprofil",IF(B3=2,"Attention: Separating piece height for frame profilewith mounted",IF(B3=3,"Attention: hauteur de la barre de séparation pour montage","Attenzione: Altezza del distanziale dipende dalla prodondità del bordo")))</f>
        <v>Achtung! Trennsteghöhe für Rahmenprofil</v>
      </c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211" t="str">
        <f>IF(B3=1," = 25 mm",IF(B3=2,"FP 3 mm = 20 mm / mounted FP 6,5 mm = 25 mm",IF(B3=3,"de PF 3 mm = 20 mm / PF de 6,5 mm = 25 mm","- bordo 3 mm = altezza 20 mm / bordo 6,5 mm = altezza 25 mm")))</f>
        <v xml:space="preserve"> = 25 mm</v>
      </c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1"/>
      <c r="AJ50" s="25"/>
    </row>
    <row r="51" spans="1:38" ht="20.100000000000001" customHeight="1" x14ac:dyDescent="0.2">
      <c r="A51" s="25"/>
      <c r="B51" s="39">
        <v>7</v>
      </c>
      <c r="C51" s="160" t="str">
        <f>IF(B3=1,"Frontplatte",IF(B3=2,"Front plate",IF(B3=3,"Plaque frontale","Piastra frontale")))</f>
        <v>Frontplatte</v>
      </c>
      <c r="D51" s="161"/>
      <c r="E51" s="161"/>
      <c r="F51" s="161"/>
      <c r="G51" s="161"/>
      <c r="H51" s="161"/>
      <c r="I51" s="161"/>
      <c r="J51" s="27"/>
      <c r="K51" s="27"/>
      <c r="L51" s="27"/>
      <c r="M51" s="27"/>
      <c r="N51" s="27"/>
      <c r="O51" s="27"/>
      <c r="P51" s="27"/>
      <c r="Q51" s="27"/>
      <c r="R51" s="28"/>
      <c r="S51" s="160" t="str">
        <f>IF(B3=1,"Rückwand",IF(B3=2,"Back plate",IF(B3=3,"Panneau arrière","Piastra posteriore")))</f>
        <v>Rückwand</v>
      </c>
      <c r="T51" s="161"/>
      <c r="U51" s="161"/>
      <c r="V51" s="161"/>
      <c r="W51" s="161"/>
      <c r="X51" s="161"/>
      <c r="Y51" s="161"/>
      <c r="Z51" s="40"/>
      <c r="AA51" s="27"/>
      <c r="AB51" s="27"/>
      <c r="AC51" s="27"/>
      <c r="AD51" s="27"/>
      <c r="AE51" s="27"/>
      <c r="AF51" s="27"/>
      <c r="AG51" s="27"/>
      <c r="AH51" s="27"/>
      <c r="AI51" s="28"/>
      <c r="AJ51" s="25"/>
    </row>
    <row r="52" spans="1:38" ht="20.100000000000001" customHeight="1" x14ac:dyDescent="0.2">
      <c r="A52" s="11"/>
      <c r="B52" s="29"/>
      <c r="C52" s="12"/>
      <c r="D52" s="12"/>
      <c r="E52" s="167" t="str">
        <f>IF(B3=1,"keine",IF(B3=2,"none",IF(B3=3,"sans","senza")))</f>
        <v>keine</v>
      </c>
      <c r="F52" s="167"/>
      <c r="G52" s="167"/>
      <c r="H52" s="12"/>
      <c r="I52" s="214" t="str">
        <f>IF(B3=1,"mit:",IF(B3=2,"with:",IF(B3=3,"avec:","con")))</f>
        <v>mit:</v>
      </c>
      <c r="J52" s="214"/>
      <c r="K52" s="12"/>
      <c r="L52" s="12"/>
      <c r="M52" s="212" t="str">
        <f>IF(B3=1,"3 mm, von innen",IF(B3=2,"3 mm, from inside",IF(B3=3,"3 mm, mont. de l'intérieur","3 mm, mont. dall'interno")))</f>
        <v>3 mm, von innen</v>
      </c>
      <c r="N52" s="212"/>
      <c r="O52" s="212"/>
      <c r="P52" s="212"/>
      <c r="Q52" s="212"/>
      <c r="R52" s="219"/>
      <c r="S52" s="12"/>
      <c r="T52" s="12"/>
      <c r="U52" s="167" t="str">
        <f>IF(B3=1,"keine",IF(B3=2,"none",IF(B3=3,"sans","senza")))</f>
        <v>keine</v>
      </c>
      <c r="V52" s="167"/>
      <c r="W52" s="42"/>
      <c r="X52" s="214" t="str">
        <f>IF(B3=1,"mit:",IF(B3=2,"with:",IF(B3=3,"avec:","con")))</f>
        <v>mit:</v>
      </c>
      <c r="Y52" s="215"/>
      <c r="Z52" s="42"/>
      <c r="AA52" s="12"/>
      <c r="AB52" s="212" t="str">
        <f>IF(B3=1,"3 mm, von außen verschraubt",IF(B3=2,"3 mm, fixed from outside",IF(B3=3,"3 mm, vissé de l'extérieur","3 mm, fissata con viti")))</f>
        <v>3 mm, von außen verschraubt</v>
      </c>
      <c r="AC52" s="155"/>
      <c r="AD52" s="155"/>
      <c r="AE52" s="155"/>
      <c r="AF52" s="155"/>
      <c r="AG52" s="155"/>
      <c r="AH52" s="155"/>
      <c r="AI52" s="218"/>
      <c r="AJ52" s="25"/>
    </row>
    <row r="53" spans="1:38" ht="20.100000000000001" customHeight="1" x14ac:dyDescent="0.2">
      <c r="A53" s="25"/>
      <c r="B53" s="71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216" t="str">
        <f>IF(B3=1,"3 mm, von außen",IF(B3=2,"3 mm, from outside",IF(B3=3,"3 mm, mont. de l'extérieur","3 mm, mont. dall'esterno")))</f>
        <v>3 mm, von außen</v>
      </c>
      <c r="N53" s="216"/>
      <c r="O53" s="216"/>
      <c r="P53" s="216"/>
      <c r="Q53" s="216"/>
      <c r="R53" s="217"/>
      <c r="S53" s="72"/>
      <c r="T53" s="72"/>
      <c r="U53" s="213"/>
      <c r="V53" s="213"/>
      <c r="W53" s="213"/>
      <c r="X53" s="213"/>
      <c r="Y53" s="213"/>
      <c r="Z53" s="213"/>
      <c r="AA53" s="213"/>
      <c r="AB53" s="216" t="str">
        <f>IF(B3=1,"3 mm, schwenkbar",IF(B3=2,"3 mm, hinged",IF(B3=3,"3 mm, pivotant","3 mm, incernierata")))</f>
        <v>3 mm, schwenkbar</v>
      </c>
      <c r="AC53" s="222"/>
      <c r="AD53" s="222"/>
      <c r="AE53" s="222"/>
      <c r="AF53" s="222"/>
      <c r="AG53" s="222"/>
      <c r="AH53" s="222"/>
      <c r="AI53" s="223"/>
      <c r="AJ53" s="25"/>
      <c r="AL53" s="18"/>
    </row>
    <row r="54" spans="1:38" ht="20.100000000000001" customHeight="1" x14ac:dyDescent="0.2">
      <c r="A54" s="25"/>
      <c r="B54" s="74"/>
      <c r="C54" s="220" t="str">
        <f>IF(B3=1,"Zubehör Frontplatte",IF(B3=2,"Accessories (Front plate)",IF(B3=3,"Accessoires - Plaque frontale","Accessori - piastra frontale")))</f>
        <v>Zubehör Frontplatte</v>
      </c>
      <c r="D54" s="220"/>
      <c r="E54" s="220"/>
      <c r="F54" s="220"/>
      <c r="G54" s="220"/>
      <c r="H54" s="220"/>
      <c r="I54" s="220"/>
      <c r="J54" s="220"/>
      <c r="K54" s="220"/>
      <c r="L54" s="220"/>
      <c r="M54" s="220"/>
      <c r="N54" s="75"/>
      <c r="O54" s="75"/>
      <c r="P54" s="75"/>
      <c r="Q54" s="75"/>
      <c r="R54" s="75"/>
      <c r="S54" s="75"/>
      <c r="T54" s="75"/>
      <c r="U54" s="12"/>
      <c r="V54" s="12"/>
      <c r="W54" s="12"/>
      <c r="X54" s="12"/>
      <c r="Y54" s="12"/>
      <c r="Z54" s="12"/>
      <c r="AA54" s="12"/>
      <c r="AB54" s="75"/>
      <c r="AC54" s="75"/>
      <c r="AD54" s="75"/>
      <c r="AE54" s="75"/>
      <c r="AF54" s="75"/>
      <c r="AG54" s="75"/>
      <c r="AH54" s="75"/>
      <c r="AI54" s="76"/>
      <c r="AJ54" s="25"/>
    </row>
    <row r="55" spans="1:38" ht="16.5" customHeight="1" x14ac:dyDescent="0.2">
      <c r="A55" s="25"/>
      <c r="B55" s="29"/>
      <c r="C55" s="42"/>
      <c r="D55" s="42"/>
      <c r="E55" s="212" t="str">
        <f>IF(B3=1,"Für INNEN montierte Platten: Dichtband und Befestigungsmaterial",IF(B3=2,"For plates mounted internal: gasket and fixing material",IF(B3=3,"Pour Plaques frontales montée de l'intérieur: joint d'étanchéité et matériel de fixation","Per il montaggio interno della piastra frontale: guarnizione e kit di fissaggio")))</f>
        <v>Für INNEN montierte Platten: Dichtband und Befestigungsmaterial</v>
      </c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7"/>
      <c r="AI55" s="30"/>
      <c r="AJ55" s="25"/>
    </row>
    <row r="56" spans="1:38" ht="16.5" customHeight="1" x14ac:dyDescent="0.2">
      <c r="A56" s="25"/>
      <c r="B56" s="29"/>
      <c r="C56" s="77"/>
      <c r="D56" s="77"/>
      <c r="E56" s="212" t="str">
        <f>IF(B3=1,"Für AUSSEN montierte Platten: Dichtband / Scheiben / Muttern  M5",IF(B3=2,"For plates mounted external: gaskets / washers / nuts  M5",IF(B3=3,"Pour Plaques frontales montée de l'extérieur: joint d'étanchéité, rondelles, écrous  M5","Per il montaggio esterno della piastra frontale: guarnizione, rondelle e dadi M5")))</f>
        <v>Für AUSSEN montierte Platten: Dichtband / Scheiben / Muttern  M5</v>
      </c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  <c r="X56" s="167"/>
      <c r="Y56" s="167"/>
      <c r="Z56" s="167"/>
      <c r="AA56" s="167"/>
      <c r="AB56" s="167"/>
      <c r="AC56" s="167"/>
      <c r="AD56" s="167"/>
      <c r="AE56" s="167"/>
      <c r="AF56" s="167"/>
      <c r="AG56" s="167"/>
      <c r="AH56" s="167"/>
      <c r="AI56" s="30"/>
      <c r="AJ56" s="25"/>
    </row>
    <row r="57" spans="1:38" ht="15.75" customHeight="1" x14ac:dyDescent="0.2">
      <c r="A57" s="25"/>
      <c r="B57" s="29"/>
      <c r="C57" s="77"/>
      <c r="D57" s="77"/>
      <c r="E57" s="212" t="str">
        <f>IF(B3=1,"19'' Montageset (9806232000): Schrauben und Käfigmuttern  M6",IF(B3=2,"19''-fixing set (9806232000): Screws and nuts  M6",IF(B3=3,"Kit de montage 19'' (9806232000): vis et écrous prisonniers  M6","Kit di montaggio 19 poll. (9806232000): viti e dadi M6")))</f>
        <v>19'' Montageset (9806232000): Schrauben und Käfigmuttern  M6</v>
      </c>
      <c r="F57" s="167"/>
      <c r="G57" s="167"/>
      <c r="H57" s="167"/>
      <c r="I57" s="167"/>
      <c r="J57" s="167"/>
      <c r="K57" s="167"/>
      <c r="L57" s="167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  <c r="X57" s="167"/>
      <c r="Y57" s="167"/>
      <c r="Z57" s="167"/>
      <c r="AA57" s="167"/>
      <c r="AB57" s="167"/>
      <c r="AC57" s="167"/>
      <c r="AD57" s="167"/>
      <c r="AE57" s="167"/>
      <c r="AF57" s="167"/>
      <c r="AG57" s="167"/>
      <c r="AH57" s="167"/>
      <c r="AI57" s="30"/>
      <c r="AJ57" s="25"/>
    </row>
    <row r="58" spans="1:38" ht="19.5" customHeight="1" x14ac:dyDescent="0.2">
      <c r="A58" s="25"/>
      <c r="B58" s="29"/>
      <c r="C58" s="77"/>
      <c r="D58" s="77"/>
      <c r="E58" s="212" t="str">
        <f>IF(B3=1,"Spannelementeset für SIMATIC Panel PC 670 / 870",IF(B3=2,"Set of clamping pieces for SIMATIC Panel PC 670 / 870",IF(B3=3,"SIMATIC Panle PC 670 / 870: Set de Montage","SIMATIC Panel PC 670 / 870: Set di Montaggio")))</f>
        <v>Spannelementeset für SIMATIC Panel PC 670 / 870</v>
      </c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7"/>
      <c r="AE58" s="167"/>
      <c r="AF58" s="167"/>
      <c r="AG58" s="167"/>
      <c r="AH58" s="167"/>
      <c r="AI58" s="30"/>
      <c r="AJ58" s="25"/>
    </row>
    <row r="59" spans="1:38" ht="20.100000000000001" customHeight="1" x14ac:dyDescent="0.2">
      <c r="A59" s="25"/>
      <c r="B59" s="39">
        <v>8</v>
      </c>
      <c r="C59" s="161" t="str">
        <f>IF(B3=1,"Verschluss",IF(B3=2,"Lock",IF(B3=3,"Verrou","Serratura")))</f>
        <v>Verschluss</v>
      </c>
      <c r="D59" s="224"/>
      <c r="E59" s="224"/>
      <c r="F59" s="134"/>
      <c r="G59" s="225" t="str">
        <f>IF(B3=1,"Vierkant (mm):   ",IF(B3=2,"Square (mm):   ",IF(B3=3,"4 pans (mm):   ","quadrata (mm):   ")))</f>
        <v xml:space="preserve">Vierkant (mm):   </v>
      </c>
      <c r="H59" s="226"/>
      <c r="I59" s="226"/>
      <c r="J59" s="226"/>
      <c r="K59" s="226"/>
      <c r="L59" s="27"/>
      <c r="M59" s="56">
        <v>6</v>
      </c>
      <c r="N59" s="56"/>
      <c r="O59" s="56"/>
      <c r="P59" s="56">
        <v>7</v>
      </c>
      <c r="Q59" s="56"/>
      <c r="R59" s="56"/>
      <c r="S59" s="56">
        <v>8</v>
      </c>
      <c r="T59" s="40" t="s">
        <v>7</v>
      </c>
      <c r="U59" s="40"/>
      <c r="V59" s="40"/>
      <c r="W59" s="40"/>
      <c r="X59" s="40"/>
      <c r="Y59" s="27"/>
      <c r="Z59" s="224" t="str">
        <f>IF(B3=1,"Knebel ohne Schloss",IF(B3=2,"Toggle without lock",IF(B3=3,"Serrure sans clé","Chiusura senza chiave")))</f>
        <v>Knebel ohne Schloss</v>
      </c>
      <c r="AA59" s="224"/>
      <c r="AB59" s="224"/>
      <c r="AC59" s="224"/>
      <c r="AD59" s="224"/>
      <c r="AE59" s="224"/>
      <c r="AF59" s="224"/>
      <c r="AG59" s="224"/>
      <c r="AH59" s="224"/>
      <c r="AI59" s="250"/>
      <c r="AJ59" s="25"/>
    </row>
    <row r="60" spans="1:38" ht="20.100000000000001" customHeight="1" x14ac:dyDescent="0.2">
      <c r="A60" s="25"/>
      <c r="B60" s="29"/>
      <c r="C60" s="12"/>
      <c r="D60" s="12"/>
      <c r="E60" s="12"/>
      <c r="F60" s="12"/>
      <c r="G60" s="154" t="str">
        <f>IF(B3=1,"Dreikant (mm):   ",IF(B3=2,"Triangular (mm):   ",IF(B3=3,"3 pans (mm):   ","triangolo (mm):   ")))</f>
        <v xml:space="preserve">Dreikant (mm):   </v>
      </c>
      <c r="H60" s="156"/>
      <c r="I60" s="156"/>
      <c r="J60" s="156"/>
      <c r="K60" s="156"/>
      <c r="L60" s="12"/>
      <c r="M60" s="54">
        <v>7</v>
      </c>
      <c r="N60" s="54"/>
      <c r="O60" s="54"/>
      <c r="P60" s="54">
        <v>8</v>
      </c>
      <c r="Q60" s="54"/>
      <c r="R60" s="54"/>
      <c r="S60" s="54"/>
      <c r="T60" s="12"/>
      <c r="U60" s="12"/>
      <c r="V60" s="12"/>
      <c r="W60" s="12"/>
      <c r="X60" s="12"/>
      <c r="Y60" s="12"/>
      <c r="Z60" s="167" t="s">
        <v>31</v>
      </c>
      <c r="AA60" s="167"/>
      <c r="AB60" s="167"/>
      <c r="AC60" s="167"/>
      <c r="AD60" s="167"/>
      <c r="AE60" s="167"/>
      <c r="AF60" s="167"/>
      <c r="AG60" s="167"/>
      <c r="AH60" s="167"/>
      <c r="AI60" s="221"/>
      <c r="AJ60" s="25"/>
    </row>
    <row r="61" spans="1:38" ht="20.100000000000001" customHeight="1" x14ac:dyDescent="0.2">
      <c r="A61" s="25"/>
      <c r="B61" s="29"/>
      <c r="C61" s="12"/>
      <c r="D61" s="154" t="str">
        <f>IF(B3=1,"Doppelbart (mm):   ",IF(B3=2,"Double beard (mm):   ",IF(B3=3,"Double panneton (mm):   ","doppio pettine (mm):   ")))</f>
        <v xml:space="preserve">Doppelbart (mm):   </v>
      </c>
      <c r="E61" s="155"/>
      <c r="F61" s="155"/>
      <c r="G61" s="155"/>
      <c r="H61" s="155"/>
      <c r="I61" s="155"/>
      <c r="J61" s="155"/>
      <c r="K61" s="155"/>
      <c r="L61" s="12"/>
      <c r="M61" s="54">
        <v>3</v>
      </c>
      <c r="N61" s="54"/>
      <c r="O61" s="54"/>
      <c r="P61" s="54">
        <v>5</v>
      </c>
      <c r="Q61" s="54"/>
      <c r="R61" s="54"/>
      <c r="S61" s="54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30"/>
      <c r="AJ61" s="25"/>
    </row>
    <row r="62" spans="1:38" ht="20.100000000000001" customHeight="1" x14ac:dyDescent="0.2">
      <c r="A62" s="25"/>
      <c r="B62" s="38"/>
      <c r="C62" s="50"/>
      <c r="D62" s="50"/>
      <c r="E62" s="79"/>
      <c r="F62" s="157" t="str">
        <f>IF(B3=1,"Daimler Benz:   ",IF(B3=2,"Daimler Chrysler:   ",IF(B3=3,"Daimler Benz:   ","Daimler Benz:   ")))</f>
        <v xml:space="preserve">Daimler Benz:   </v>
      </c>
      <c r="G62" s="157"/>
      <c r="H62" s="157"/>
      <c r="I62" s="157"/>
      <c r="J62" s="157"/>
      <c r="K62" s="157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247" t="str">
        <f>IF(B3=1,"Sonderverschluss/Kundenwunsch",IF(B3=2,"Special lock/customer specific",IF(B3=3,"Serrure spéciale/spécification client","Chiusura speciale cliente")))</f>
        <v>Sonderverschluss/Kundenwunsch</v>
      </c>
      <c r="AA62" s="248"/>
      <c r="AB62" s="248"/>
      <c r="AC62" s="248"/>
      <c r="AD62" s="248"/>
      <c r="AE62" s="248"/>
      <c r="AF62" s="248"/>
      <c r="AG62" s="248"/>
      <c r="AH62" s="248"/>
      <c r="AI62" s="249"/>
      <c r="AJ62" s="25"/>
    </row>
    <row r="63" spans="1:38" ht="18.95" customHeight="1" x14ac:dyDescent="0.2">
      <c r="A63" s="25"/>
      <c r="B63" s="80">
        <v>9</v>
      </c>
      <c r="C63" s="231" t="str">
        <f>IF(B3=1,"Bearbeitung für Tragsystem",IF(B3=2,"Machining for suspension system",IF(B3=3,"Usinage pour système de suspension","Lavorazione per sistema di sospensione")))</f>
        <v>Bearbeitung für Tragsystem</v>
      </c>
      <c r="D63" s="231"/>
      <c r="E63" s="231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12"/>
      <c r="Q63" s="12"/>
      <c r="R63" s="241" t="str">
        <f>IF(B3=1,"Nein",IF(B3=2,"None",IF(B3=3,"Non","Senza")))</f>
        <v>Nein</v>
      </c>
      <c r="S63" s="241"/>
      <c r="T63" s="241"/>
      <c r="U63" s="12"/>
      <c r="V63" s="12"/>
      <c r="W63" s="12"/>
      <c r="X63" s="54"/>
      <c r="Y63" s="12"/>
      <c r="Z63" s="209" t="s">
        <v>8</v>
      </c>
      <c r="AA63" s="209"/>
      <c r="AB63" s="12"/>
      <c r="AC63" s="12"/>
      <c r="AD63" s="12"/>
      <c r="AE63" s="12"/>
      <c r="AF63" s="12"/>
      <c r="AG63" s="12"/>
      <c r="AH63" s="12"/>
      <c r="AI63" s="12"/>
      <c r="AJ63" s="29"/>
    </row>
    <row r="64" spans="1:38" ht="18.95" customHeight="1" x14ac:dyDescent="0.2">
      <c r="A64" s="25"/>
      <c r="B64" s="66"/>
      <c r="C64" s="73" t="str">
        <f>IF(B3=1,"Kupplungsart / System",IF(B3=2,"Coupling / System",IF(B3=3,"Type de raccord / Système","Tipo di giunto / Sistema")))</f>
        <v>Kupplungsart / System</v>
      </c>
      <c r="D64" s="73"/>
      <c r="E64" s="73"/>
      <c r="F64" s="73"/>
      <c r="G64" s="73"/>
      <c r="H64" s="73"/>
      <c r="I64" s="73"/>
      <c r="J64" s="73"/>
      <c r="K64" s="73"/>
      <c r="L64" s="46"/>
      <c r="M64" s="46"/>
      <c r="N64" s="46"/>
      <c r="O64" s="46"/>
      <c r="P64" s="73"/>
      <c r="Q64" s="73"/>
      <c r="R64" s="241"/>
      <c r="S64" s="241"/>
      <c r="T64" s="241"/>
      <c r="U64" s="12"/>
      <c r="V64" s="12"/>
      <c r="W64" s="12"/>
      <c r="X64" s="46"/>
      <c r="Y64" s="42"/>
      <c r="Z64" s="209"/>
      <c r="AA64" s="209"/>
      <c r="AB64" s="46"/>
      <c r="AC64" s="46"/>
      <c r="AD64" s="12"/>
      <c r="AE64" s="12"/>
      <c r="AF64" s="12"/>
      <c r="AG64" s="12"/>
      <c r="AH64" s="12"/>
      <c r="AI64" s="12"/>
      <c r="AJ64" s="29"/>
    </row>
    <row r="65" spans="1:36" ht="18.95" customHeight="1" x14ac:dyDescent="0.2">
      <c r="A65" s="25"/>
      <c r="B65" s="66"/>
      <c r="C65" s="46"/>
      <c r="D65" s="12"/>
      <c r="E65" s="188" t="str">
        <f>IF(B3=1,"SL-Flansch / Drehneigungskupplung (ab Profil 99)",IF(B3=2,"SL-Flange / Swivel tilt coupling (from profile 99)",IF(B3=3,"SL-Bride / Raccord incliné rotatif (à partir profilé 99)","SL-Flangia / Orientabile, inclinabile (da profilo 99))")))</f>
        <v>SL-Flansch / Drehneigungskupplung (ab Profil 99)</v>
      </c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59"/>
      <c r="R65" s="12"/>
      <c r="S65" s="12"/>
      <c r="T65" s="12"/>
      <c r="U65" s="12"/>
      <c r="V65" s="59"/>
      <c r="W65" s="59"/>
      <c r="X65" s="59"/>
      <c r="Y65" s="59"/>
      <c r="Z65" s="12"/>
      <c r="AA65" s="12"/>
      <c r="AB65" s="46"/>
      <c r="AC65" s="46"/>
      <c r="AD65" s="12"/>
      <c r="AE65" s="12"/>
      <c r="AF65" s="12"/>
      <c r="AG65" s="12"/>
      <c r="AH65" s="12"/>
      <c r="AI65" s="12"/>
      <c r="AJ65" s="29"/>
    </row>
    <row r="66" spans="1:36" ht="18.95" customHeight="1" x14ac:dyDescent="0.2">
      <c r="A66" s="25"/>
      <c r="B66" s="66"/>
      <c r="C66" s="46"/>
      <c r="D66" s="12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57"/>
      <c r="R66" s="57"/>
      <c r="S66" s="12"/>
      <c r="T66" s="12"/>
      <c r="U66" s="12"/>
      <c r="V66" s="227" t="str">
        <f>IF(B3=1,"Seite:",IF(B3=2,"Side:",IF(B3=3,"Face:","Lato:")))</f>
        <v>Seite:</v>
      </c>
      <c r="W66" s="227"/>
      <c r="X66" s="227"/>
      <c r="Y66" s="227"/>
      <c r="Z66" s="12"/>
      <c r="AA66" s="46"/>
      <c r="AB66" s="46"/>
      <c r="AC66" s="46"/>
      <c r="AD66" s="12"/>
      <c r="AE66" s="12"/>
      <c r="AF66" s="12"/>
      <c r="AG66" s="12"/>
      <c r="AH66" s="12"/>
      <c r="AI66" s="12"/>
      <c r="AJ66" s="29"/>
    </row>
    <row r="67" spans="1:36" ht="18.95" customHeight="1" x14ac:dyDescent="0.2">
      <c r="A67" s="25"/>
      <c r="B67" s="66"/>
      <c r="C67" s="46"/>
      <c r="D67" s="12"/>
      <c r="E67" s="228" t="str">
        <f>IF(B3=1,"Pultwalze CC-4000",IF(B3=2,"Desk attachment CC-4000",IF(B3=3,"Couplage CC-4000","Giunto per versione pulpito CC-4000")))</f>
        <v>Pultwalze CC-4000</v>
      </c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57"/>
      <c r="R67" s="57"/>
      <c r="S67" s="57"/>
      <c r="T67" s="57"/>
      <c r="U67" s="57"/>
      <c r="V67" s="227"/>
      <c r="W67" s="227"/>
      <c r="X67" s="227"/>
      <c r="Y67" s="227"/>
      <c r="Z67" s="12"/>
      <c r="AA67" s="46"/>
      <c r="AB67" s="46"/>
      <c r="AC67" s="46"/>
      <c r="AD67" s="12"/>
      <c r="AE67" s="12"/>
      <c r="AF67" s="12"/>
      <c r="AG67" s="12"/>
      <c r="AH67" s="12"/>
      <c r="AI67" s="12"/>
      <c r="AJ67" s="29"/>
    </row>
    <row r="68" spans="1:36" ht="18.95" customHeight="1" x14ac:dyDescent="0.2">
      <c r="A68" s="25"/>
      <c r="B68" s="66"/>
      <c r="C68" s="46"/>
      <c r="D68" s="46"/>
      <c r="E68" s="228"/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228"/>
      <c r="Q68" s="57"/>
      <c r="R68" s="57"/>
      <c r="S68" s="57"/>
      <c r="T68" s="57"/>
      <c r="U68" s="57"/>
      <c r="V68" s="57"/>
      <c r="W68" s="57"/>
      <c r="X68" s="57"/>
      <c r="Y68" s="57"/>
      <c r="Z68" s="46"/>
      <c r="AA68" s="46"/>
      <c r="AB68" s="46"/>
      <c r="AC68" s="46"/>
      <c r="AD68" s="12"/>
      <c r="AE68" s="12"/>
      <c r="AF68" s="12"/>
      <c r="AG68" s="12"/>
      <c r="AH68" s="12"/>
      <c r="AI68" s="12"/>
      <c r="AJ68" s="29"/>
    </row>
    <row r="69" spans="1:36" ht="18.95" customHeight="1" x14ac:dyDescent="0.2">
      <c r="A69" s="25"/>
      <c r="B69" s="66"/>
      <c r="C69" s="46"/>
      <c r="D69" s="81"/>
      <c r="E69" s="229" t="str">
        <f>IF(B3=1,"Sonderbearbeitung nach Kundenwunsch",IF(B3=2,"Special machining/customer specific",IF(B3=3,"Usinage spécifique selon spécification","Lavorazione su specifica cliente")))</f>
        <v>Sonderbearbeitung nach Kundenwunsch</v>
      </c>
      <c r="F69" s="229"/>
      <c r="G69" s="229"/>
      <c r="H69" s="229"/>
      <c r="I69" s="229"/>
      <c r="J69" s="229"/>
      <c r="K69" s="229"/>
      <c r="L69" s="229"/>
      <c r="M69" s="229"/>
      <c r="N69" s="229"/>
      <c r="O69" s="229"/>
      <c r="P69" s="229"/>
      <c r="Q69" s="57"/>
      <c r="R69" s="57"/>
      <c r="S69" s="57"/>
      <c r="T69" s="59"/>
      <c r="U69" s="57"/>
      <c r="V69" s="57"/>
      <c r="W69" s="57"/>
      <c r="X69" s="57"/>
      <c r="Y69" s="57"/>
      <c r="Z69" s="209" t="s">
        <v>9</v>
      </c>
      <c r="AA69" s="209"/>
      <c r="AB69" s="57"/>
      <c r="AC69" s="57"/>
      <c r="AD69" s="12"/>
      <c r="AE69" s="12"/>
      <c r="AF69" s="12"/>
      <c r="AG69" s="12"/>
      <c r="AH69" s="12"/>
      <c r="AI69" s="12"/>
      <c r="AJ69" s="29"/>
    </row>
    <row r="70" spans="1:36" ht="18.95" customHeight="1" x14ac:dyDescent="0.2">
      <c r="A70" s="25"/>
      <c r="B70" s="68"/>
      <c r="C70" s="49"/>
      <c r="D70" s="49"/>
      <c r="E70" s="230"/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49"/>
      <c r="R70" s="49"/>
      <c r="S70" s="49"/>
      <c r="T70" s="49"/>
      <c r="U70" s="49"/>
      <c r="V70" s="49"/>
      <c r="W70" s="49"/>
      <c r="X70" s="49"/>
      <c r="Y70" s="49"/>
      <c r="Z70" s="210"/>
      <c r="AA70" s="210"/>
      <c r="AB70" s="82"/>
      <c r="AC70" s="82"/>
      <c r="AD70" s="50"/>
      <c r="AE70" s="50"/>
      <c r="AF70" s="50"/>
      <c r="AG70" s="50"/>
      <c r="AH70" s="50"/>
      <c r="AI70" s="50"/>
      <c r="AJ70" s="29"/>
    </row>
    <row r="71" spans="1:36" ht="20.100000000000001" customHeight="1" x14ac:dyDescent="0.2">
      <c r="A71" s="25"/>
      <c r="B71" s="80">
        <v>10</v>
      </c>
      <c r="C71" s="239" t="str">
        <f>IF(B3=1,"Oberflächenbeschichtung",IF(B3=2,"Paint",IF(B3=3,"Révêtement de surface","Verniciatura")))</f>
        <v>Oberflächenbeschichtung</v>
      </c>
      <c r="D71" s="231"/>
      <c r="E71" s="231"/>
      <c r="F71" s="231"/>
      <c r="G71" s="231"/>
      <c r="H71" s="231"/>
      <c r="I71" s="231"/>
      <c r="J71" s="231"/>
      <c r="K71" s="231"/>
      <c r="L71" s="233" t="s">
        <v>10</v>
      </c>
      <c r="M71" s="233"/>
      <c r="N71" s="233"/>
      <c r="O71" s="233"/>
      <c r="P71" s="233"/>
      <c r="Q71" s="12"/>
      <c r="R71" s="12"/>
      <c r="S71" s="12"/>
      <c r="T71" s="12"/>
      <c r="U71" s="12"/>
      <c r="V71" s="12"/>
      <c r="W71" s="233" t="str">
        <f>IF(B3=1,"Kundenausführung",IF(B3=2,"Customised design",IF(B3=3,"Spécification client","Specificazione cliente")))</f>
        <v>Kundenausführung</v>
      </c>
      <c r="X71" s="155"/>
      <c r="Y71" s="155"/>
      <c r="Z71" s="155"/>
      <c r="AA71" s="155"/>
      <c r="AB71" s="155"/>
      <c r="AC71" s="155"/>
      <c r="AD71" s="155"/>
      <c r="AE71" s="155"/>
      <c r="AF71" s="155"/>
      <c r="AG71" s="155"/>
      <c r="AH71" s="155"/>
      <c r="AI71" s="30"/>
      <c r="AJ71" s="25"/>
    </row>
    <row r="72" spans="1:36" ht="20.100000000000001" customHeight="1" x14ac:dyDescent="0.2">
      <c r="A72" s="25"/>
      <c r="B72" s="29"/>
      <c r="C72" s="167" t="str">
        <f>IF(B3=1,"Profile waagerecht:",IF(B3=2,"Profile horizontal:",IF(B3=3,"Profilés horizontaux:","Profili orizzontali:")))</f>
        <v>Profile waagerecht:</v>
      </c>
      <c r="D72" s="167"/>
      <c r="E72" s="167"/>
      <c r="F72" s="167"/>
      <c r="G72" s="167"/>
      <c r="H72" s="167"/>
      <c r="I72" s="167"/>
      <c r="J72" s="167"/>
      <c r="K72" s="12"/>
      <c r="L72" s="12"/>
      <c r="M72" s="240" t="str">
        <f>IF(B3=1,"RAL 9006, gepulvert",IF(B3=2,"RAL 9006, powder coated",IF(B3=3,"RAL 9006, pulverisé","RAL 9006, verniciato con polveri")))</f>
        <v>RAL 9006, gepulvert</v>
      </c>
      <c r="N72" s="240"/>
      <c r="O72" s="240"/>
      <c r="P72" s="240"/>
      <c r="Q72" s="240"/>
      <c r="R72" s="240"/>
      <c r="S72" s="240"/>
      <c r="T72" s="240"/>
      <c r="U72" s="240"/>
      <c r="V72" s="240"/>
      <c r="W72" s="12"/>
      <c r="X72" s="234"/>
      <c r="Y72" s="235"/>
      <c r="Z72" s="235"/>
      <c r="AA72" s="235"/>
      <c r="AB72" s="235"/>
      <c r="AC72" s="235"/>
      <c r="AD72" s="235"/>
      <c r="AE72" s="235"/>
      <c r="AF72" s="235"/>
      <c r="AG72" s="235"/>
      <c r="AH72" s="235"/>
      <c r="AI72" s="236"/>
      <c r="AJ72" s="25"/>
    </row>
    <row r="73" spans="1:36" ht="20.100000000000001" customHeight="1" x14ac:dyDescent="0.2">
      <c r="A73" s="25"/>
      <c r="B73" s="29"/>
      <c r="C73" s="167" t="str">
        <f>IF(B3=1,"Profile senkrecht:",IF(B3=2,"Profile vertical:",IF(B3=3,"Profilés verticaux:","Profili verticali:")))</f>
        <v>Profile senkrecht:</v>
      </c>
      <c r="D73" s="167"/>
      <c r="E73" s="167"/>
      <c r="F73" s="167"/>
      <c r="G73" s="167"/>
      <c r="H73" s="167"/>
      <c r="I73" s="167"/>
      <c r="J73" s="167"/>
      <c r="K73" s="12"/>
      <c r="L73" s="12"/>
      <c r="M73" s="167" t="str">
        <f>IF(B3=1,"eloxiert, natur",IF(B3=2,"anodised, natural colour",IF(B3=3,"anodisé naturel","anodizzato, naturale")))</f>
        <v>eloxiert, natur</v>
      </c>
      <c r="N73" s="167"/>
      <c r="O73" s="167"/>
      <c r="P73" s="167"/>
      <c r="Q73" s="167"/>
      <c r="R73" s="167"/>
      <c r="S73" s="167"/>
      <c r="T73" s="232"/>
      <c r="U73" s="12"/>
      <c r="V73" s="12"/>
      <c r="W73" s="12"/>
      <c r="X73" s="234"/>
      <c r="Y73" s="235"/>
      <c r="Z73" s="235"/>
      <c r="AA73" s="235"/>
      <c r="AB73" s="235"/>
      <c r="AC73" s="235"/>
      <c r="AD73" s="235"/>
      <c r="AE73" s="235"/>
      <c r="AF73" s="235"/>
      <c r="AG73" s="235"/>
      <c r="AH73" s="235"/>
      <c r="AI73" s="236"/>
      <c r="AJ73" s="25"/>
    </row>
    <row r="74" spans="1:36" ht="20.100000000000001" customHeight="1" x14ac:dyDescent="0.2">
      <c r="A74" s="25"/>
      <c r="B74" s="29"/>
      <c r="C74" s="167" t="str">
        <f>IF(B3=1,"Trennsteg:",IF(B3=2,"Separating piece:",IF(B3=3,"barre de séparation:","Distanziali:")))</f>
        <v>Trennsteg:</v>
      </c>
      <c r="D74" s="167"/>
      <c r="E74" s="167"/>
      <c r="F74" s="167"/>
      <c r="G74" s="167"/>
      <c r="H74" s="167"/>
      <c r="I74" s="167"/>
      <c r="J74" s="167"/>
      <c r="K74" s="12"/>
      <c r="L74" s="12"/>
      <c r="M74" s="240" t="str">
        <f>IF(B3=1,"RAL 9006, gepulvert",IF(B3=2,"RAL 9006, powder coated",IF(B3=3,"RAL 9006, pulverisè","RAL 9006, verniciato con polveri")))</f>
        <v>RAL 9006, gepulvert</v>
      </c>
      <c r="N74" s="240"/>
      <c r="O74" s="240"/>
      <c r="P74" s="240"/>
      <c r="Q74" s="240"/>
      <c r="R74" s="240"/>
      <c r="S74" s="240"/>
      <c r="T74" s="240"/>
      <c r="U74" s="240"/>
      <c r="V74" s="240"/>
      <c r="W74" s="12"/>
      <c r="X74" s="234"/>
      <c r="Y74" s="235"/>
      <c r="Z74" s="235"/>
      <c r="AA74" s="235"/>
      <c r="AB74" s="235"/>
      <c r="AC74" s="235"/>
      <c r="AD74" s="235"/>
      <c r="AE74" s="235"/>
      <c r="AF74" s="235"/>
      <c r="AG74" s="235"/>
      <c r="AH74" s="235"/>
      <c r="AI74" s="236"/>
      <c r="AJ74" s="25"/>
    </row>
    <row r="75" spans="1:36" ht="20.100000000000001" customHeight="1" x14ac:dyDescent="0.2">
      <c r="A75" s="25"/>
      <c r="B75" s="29"/>
      <c r="C75" s="167" t="str">
        <f>IF(B3=1,"Frontplatten:",IF(B3=2,"Front plates:",IF(B3=3,"Plaque frontale:","Piastra frontale:")))</f>
        <v>Frontplatten:</v>
      </c>
      <c r="D75" s="167"/>
      <c r="E75" s="167"/>
      <c r="F75" s="167"/>
      <c r="G75" s="167"/>
      <c r="H75" s="167"/>
      <c r="I75" s="167"/>
      <c r="J75" s="167"/>
      <c r="K75" s="12"/>
      <c r="L75" s="12"/>
      <c r="M75" s="167" t="str">
        <f>IF(B3=1,"eloxiert, natur",IF(B3=2,"anodised, natural colour",IF(B3=3,"anodisé naturel","anodizzato, naturale")))</f>
        <v>eloxiert, natur</v>
      </c>
      <c r="N75" s="167"/>
      <c r="O75" s="167"/>
      <c r="P75" s="167"/>
      <c r="Q75" s="167"/>
      <c r="R75" s="167"/>
      <c r="S75" s="167"/>
      <c r="T75" s="167"/>
      <c r="U75" s="12"/>
      <c r="V75" s="12"/>
      <c r="W75" s="12"/>
      <c r="X75" s="234"/>
      <c r="Y75" s="235"/>
      <c r="Z75" s="235"/>
      <c r="AA75" s="235"/>
      <c r="AB75" s="235"/>
      <c r="AC75" s="235"/>
      <c r="AD75" s="235"/>
      <c r="AE75" s="235"/>
      <c r="AF75" s="235"/>
      <c r="AG75" s="235"/>
      <c r="AH75" s="235"/>
      <c r="AI75" s="236"/>
      <c r="AJ75" s="25"/>
    </row>
    <row r="76" spans="1:36" ht="20.100000000000001" customHeight="1" x14ac:dyDescent="0.2">
      <c r="A76" s="25"/>
      <c r="B76" s="38"/>
      <c r="C76" s="164" t="str">
        <f>IF(B3=1,"Rückwände:",IF(B3=2,"Back plates:",IF(B3=3,"Panneau arrière:","Piastra posteriore:")))</f>
        <v>Rückwände:</v>
      </c>
      <c r="D76" s="164"/>
      <c r="E76" s="164"/>
      <c r="F76" s="164"/>
      <c r="G76" s="164"/>
      <c r="H76" s="164"/>
      <c r="I76" s="164"/>
      <c r="J76" s="164"/>
      <c r="K76" s="50"/>
      <c r="L76" s="50"/>
      <c r="M76" s="164" t="str">
        <f>IF(B3=1,"eloxiert, natur",IF(B3=2,"anodised, natural colour",IF(B3=3,"anodisé naturel","anodizzato, naturale")))</f>
        <v>eloxiert, natur</v>
      </c>
      <c r="N76" s="164"/>
      <c r="O76" s="164"/>
      <c r="P76" s="164"/>
      <c r="Q76" s="164"/>
      <c r="R76" s="164"/>
      <c r="S76" s="164"/>
      <c r="T76" s="164"/>
      <c r="U76" s="50"/>
      <c r="V76" s="50"/>
      <c r="W76" s="50"/>
      <c r="X76" s="234"/>
      <c r="Y76" s="235"/>
      <c r="Z76" s="235"/>
      <c r="AA76" s="235"/>
      <c r="AB76" s="235"/>
      <c r="AC76" s="235"/>
      <c r="AD76" s="235"/>
      <c r="AE76" s="235"/>
      <c r="AF76" s="235"/>
      <c r="AG76" s="235"/>
      <c r="AH76" s="235"/>
      <c r="AI76" s="236"/>
      <c r="AJ76" s="25"/>
    </row>
    <row r="77" spans="1:36" ht="20.100000000000001" hidden="1" customHeight="1" x14ac:dyDescent="0.2">
      <c r="A77" s="25"/>
      <c r="B77" s="39">
        <v>11</v>
      </c>
      <c r="C77" s="160" t="str">
        <f>IF(B3=1,"EMV-Version (elektromagnetische Verträglichkeit)",IF(B3=2,"EMV (electro magnetic compatibility) version",IF(B3=3,"Version CEM","Versione schermata")))</f>
        <v>EMV-Version (elektromagnetische Verträglichkeit)</v>
      </c>
      <c r="D77" s="161"/>
      <c r="E77" s="161"/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8"/>
      <c r="AJ77" s="25"/>
    </row>
    <row r="78" spans="1:36" ht="15" hidden="1" customHeight="1" x14ac:dyDescent="0.25">
      <c r="A78" s="25"/>
      <c r="B78" s="304" t="str">
        <f>IF(Variablen!A23=TRUE,IF(B3=1,"ACHTUNG!",IF(B3=2,"ATTENTION!",IF(B3=3,"ATTENTION!","ATTENZIONE!"))),"")</f>
        <v/>
      </c>
      <c r="C78" s="305"/>
      <c r="D78" s="305"/>
      <c r="E78" s="305"/>
      <c r="F78" s="306"/>
      <c r="G78" s="25"/>
      <c r="H78" s="25"/>
      <c r="I78" s="155" t="str">
        <f>IF(B3=1,"Leitende Verbindung zwischen Gehäusegrundkörper, Gehäusetür,",IF(B3=2,"Conducting connections between enclosure main body, enclosure door,",IF(B3=3,"Liaison conductrice pupitre de base, porte,","Connessione conducente tra custodia, portella,")))</f>
        <v>Leitende Verbindung zwischen Gehäusegrundkörper, Gehäusetür,</v>
      </c>
      <c r="J78" s="232"/>
      <c r="K78" s="232"/>
      <c r="L78" s="232"/>
      <c r="M78" s="232"/>
      <c r="N78" s="232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  <c r="AE78" s="232"/>
      <c r="AF78" s="232"/>
      <c r="AG78" s="232"/>
      <c r="AH78" s="232"/>
      <c r="AI78" s="218"/>
      <c r="AJ78" s="292" t="s">
        <v>34</v>
      </c>
    </row>
    <row r="79" spans="1:36" ht="10.5" hidden="1" customHeight="1" x14ac:dyDescent="0.2">
      <c r="A79" s="25"/>
      <c r="B79" s="38"/>
      <c r="C79" s="12"/>
      <c r="D79" s="12"/>
      <c r="E79" s="12"/>
      <c r="F79" s="70"/>
      <c r="G79" s="70"/>
      <c r="H79" s="70"/>
      <c r="I79" s="164" t="str">
        <f>IF(B3=1,"Frontplatte und Rückwand",IF(B3=2,"front plate and back plate",IF(B3=3,"plaque frontale et panneau arrière","piastra frontale e piastra posteriore")))</f>
        <v>Frontplatte und Rückwand</v>
      </c>
      <c r="J79" s="164"/>
      <c r="K79" s="164"/>
      <c r="L79" s="164"/>
      <c r="M79" s="164"/>
      <c r="N79" s="164"/>
      <c r="O79" s="164"/>
      <c r="P79" s="164"/>
      <c r="Q79" s="164"/>
      <c r="R79" s="164"/>
      <c r="S79" s="164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  <c r="AF79" s="164"/>
      <c r="AG79" s="164"/>
      <c r="AH79" s="164"/>
      <c r="AI79" s="165"/>
      <c r="AJ79" s="293"/>
    </row>
    <row r="80" spans="1:36" ht="20.100000000000001" customHeight="1" x14ac:dyDescent="0.2">
      <c r="A80" s="25"/>
      <c r="B80" s="39">
        <v>11</v>
      </c>
      <c r="C80" s="34"/>
      <c r="D80" s="32"/>
      <c r="E80" s="32"/>
      <c r="F80" s="83"/>
      <c r="G80" s="83"/>
      <c r="H80" s="83"/>
      <c r="I80" s="301" t="str">
        <f>IF(B3=1,"Automotive - Ausführung: Geflochtenes Erdungsband",IF(B3=2,"Automotive - Specificaiton: plaited ground strap",IF(B3=3,"Version Automotive: bande tressée de terre","Versione automobilistico: nastro intrecc. per messa a terra")))</f>
        <v>Automotive - Ausführung: Geflochtenes Erdungsband</v>
      </c>
      <c r="J80" s="301"/>
      <c r="K80" s="301"/>
      <c r="L80" s="301"/>
      <c r="M80" s="301"/>
      <c r="N80" s="301"/>
      <c r="O80" s="301"/>
      <c r="P80" s="301"/>
      <c r="Q80" s="301"/>
      <c r="R80" s="301"/>
      <c r="S80" s="301"/>
      <c r="T80" s="301"/>
      <c r="U80" s="301"/>
      <c r="V80" s="301"/>
      <c r="W80" s="301"/>
      <c r="X80" s="301"/>
      <c r="Y80" s="301"/>
      <c r="Z80" s="301"/>
      <c r="AA80" s="301"/>
      <c r="AB80" s="301"/>
      <c r="AC80" s="301"/>
      <c r="AD80" s="301"/>
      <c r="AE80" s="301"/>
      <c r="AF80" s="301"/>
      <c r="AG80" s="301"/>
      <c r="AH80" s="301"/>
      <c r="AI80" s="302"/>
      <c r="AJ80" s="293"/>
    </row>
    <row r="81" spans="1:36" ht="15" customHeight="1" x14ac:dyDescent="0.2">
      <c r="A81" s="25"/>
      <c r="B81" s="39">
        <v>12</v>
      </c>
      <c r="C81" s="25"/>
      <c r="D81" s="25"/>
      <c r="E81" s="84"/>
      <c r="F81" s="84"/>
      <c r="G81" s="84"/>
      <c r="H81" s="84"/>
      <c r="I81" s="85" t="str">
        <f>IF(B3=1,"Klimatisierungsdaten zur Überprüfung der Wärmeabfuhr über Gehäuseoberfläche",IF(B3=2,"Dates of climatisation to checkup heat dissipation about enclosure surface",IF(B3=3,"Données de climatisation afin de mesurer la chaleur rejetée par la surface de boîtier","Dati di climatizzazione per il controllo del raffreddamento via la superficie della custodia")))</f>
        <v>Klimatisierungsdaten zur Überprüfung der Wärmeabfuhr über Gehäuseoberfläche</v>
      </c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4"/>
      <c r="AH81" s="84"/>
      <c r="AI81" s="86"/>
      <c r="AJ81" s="293"/>
    </row>
    <row r="82" spans="1:36" ht="13.5" customHeight="1" x14ac:dyDescent="0.2">
      <c r="A82" s="25"/>
      <c r="B82" s="87"/>
      <c r="C82" s="25"/>
      <c r="D82" s="25"/>
      <c r="E82" s="25"/>
      <c r="F82" s="25"/>
      <c r="G82" s="25"/>
      <c r="H82" s="25"/>
      <c r="I82" s="88"/>
      <c r="J82" s="88"/>
      <c r="K82" s="89" t="s">
        <v>25</v>
      </c>
      <c r="L82" s="89"/>
      <c r="M82" s="90" t="str">
        <f>IF(B3=1,"gesamte installierte Verlustleistung",IF(B3=2,"Total installed termal dissipation loss",IF(B3=3,"Disspiation totale de puissance installée","Potenza intera installata")))</f>
        <v>gesamte installierte Verlustleistung</v>
      </c>
      <c r="N82" s="91"/>
      <c r="O82" s="91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78"/>
      <c r="AH82" s="78"/>
      <c r="AI82" s="93"/>
      <c r="AJ82" s="293"/>
    </row>
    <row r="83" spans="1:36" ht="13.5" customHeight="1" x14ac:dyDescent="0.2">
      <c r="A83" s="25"/>
      <c r="B83" s="87"/>
      <c r="C83" s="25"/>
      <c r="D83" s="25"/>
      <c r="E83" s="25"/>
      <c r="F83" s="25"/>
      <c r="G83" s="25"/>
      <c r="H83" s="25"/>
      <c r="I83" s="88"/>
      <c r="J83" s="88"/>
      <c r="K83" s="89" t="s">
        <v>26</v>
      </c>
      <c r="L83" s="89"/>
      <c r="M83" s="90" t="str">
        <f>IF(B3=1,"Umgebungstemperatur des Aufstellungsortes Gehäuse",IF(B3=2,"Ambient temperature limit of the enclosure installation site",IF(B3=3,"Température ambiante du lieu de l'installation du boîtier","Temperatura d'ambiente")))</f>
        <v>Umgebungstemperatur des Aufstellungsortes Gehäuse</v>
      </c>
      <c r="N83" s="91"/>
      <c r="O83" s="91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78"/>
      <c r="AH83" s="78"/>
      <c r="AI83" s="93"/>
      <c r="AJ83" s="293"/>
    </row>
    <row r="84" spans="1:36" ht="13.5" customHeight="1" x14ac:dyDescent="0.2">
      <c r="A84" s="25"/>
      <c r="B84" s="87"/>
      <c r="C84" s="25"/>
      <c r="D84" s="25"/>
      <c r="E84" s="25"/>
      <c r="F84" s="25"/>
      <c r="G84" s="25"/>
      <c r="H84" s="25"/>
      <c r="I84" s="88"/>
      <c r="J84" s="88"/>
      <c r="K84" s="89" t="s">
        <v>26</v>
      </c>
      <c r="L84" s="89"/>
      <c r="M84" s="90" t="str">
        <f>IF(B3=1,"max. Temperatur Einbau (z. Bsp. PC)",IF(B3=2,"max. allowed working temperature (e.g. control system)",IF(B3=3,"Température d'operation maximale du monatge (par ex. Commande)","Temperatura massima interna (p.e. PLC/PC ind.)")))</f>
        <v>max. Temperatur Einbau (z. Bsp. PC)</v>
      </c>
      <c r="N84" s="91"/>
      <c r="O84" s="91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78"/>
      <c r="AH84" s="78"/>
      <c r="AI84" s="93"/>
      <c r="AJ84" s="293"/>
    </row>
    <row r="85" spans="1:36" ht="13.5" customHeight="1" x14ac:dyDescent="0.2">
      <c r="A85" s="25"/>
      <c r="B85" s="94"/>
      <c r="C85" s="95"/>
      <c r="D85" s="95"/>
      <c r="E85" s="95"/>
      <c r="F85" s="95"/>
      <c r="G85" s="95"/>
      <c r="H85" s="95"/>
      <c r="I85" s="96"/>
      <c r="J85" s="96"/>
      <c r="K85" s="97" t="s">
        <v>27</v>
      </c>
      <c r="L85" s="96"/>
      <c r="M85" s="98" t="str">
        <f>IF(B3=1,"Spannungsversorgung für aktive Kühlung",IF(B3=2,"Power requirement for active cooling",IF(B3=3,"Alimentation en courant pour la climatisation active","Alimentazione per raffreddamento attivo")))</f>
        <v>Spannungsversorgung für aktive Kühlung</v>
      </c>
      <c r="N85" s="99"/>
      <c r="O85" s="99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  <c r="AF85" s="96"/>
      <c r="AG85" s="95"/>
      <c r="AH85" s="95"/>
      <c r="AI85" s="10"/>
      <c r="AJ85" s="293"/>
    </row>
    <row r="86" spans="1:36" ht="20.100000000000001" customHeight="1" x14ac:dyDescent="0.2">
      <c r="A86" s="25"/>
      <c r="B86" s="80">
        <v>13</v>
      </c>
      <c r="C86" s="160" t="str">
        <f>IF(B3=1,"Zubehör, Anmerkung",IF(B3=2,"Accessories, Notes",IF(B3=3,"Accessoires, Remarques","Accessori, note")))</f>
        <v>Zubehör, Anmerkung</v>
      </c>
      <c r="D86" s="161"/>
      <c r="E86" s="161"/>
      <c r="F86" s="161"/>
      <c r="G86" s="161"/>
      <c r="H86" s="161"/>
      <c r="I86" s="161"/>
      <c r="J86" s="161"/>
      <c r="K86" s="161"/>
      <c r="L86" s="161"/>
      <c r="M86" s="100"/>
      <c r="N86" s="225" t="str">
        <f>IF(B3=1,"Im Lieferumfang enthalten: Schlüssel und Erdungsset",IF(B3=2,"Included in delivery: key and earth-set",IF(B3=3,"Equipement de série: clés, tresse de terre","Chiave e kit di messa a terra inclusi nella fornitura")))</f>
        <v>Im Lieferumfang enthalten: Schlüssel und Erdungsset</v>
      </c>
      <c r="O86" s="225"/>
      <c r="P86" s="225"/>
      <c r="Q86" s="225"/>
      <c r="R86" s="225"/>
      <c r="S86" s="225"/>
      <c r="T86" s="225"/>
      <c r="U86" s="225"/>
      <c r="V86" s="225"/>
      <c r="W86" s="225"/>
      <c r="X86" s="225"/>
      <c r="Y86" s="225"/>
      <c r="Z86" s="225"/>
      <c r="AA86" s="225"/>
      <c r="AB86" s="225"/>
      <c r="AC86" s="225"/>
      <c r="AD86" s="225"/>
      <c r="AE86" s="225"/>
      <c r="AF86" s="225"/>
      <c r="AG86" s="225"/>
      <c r="AH86" s="225"/>
      <c r="AI86" s="303"/>
      <c r="AJ86" s="293"/>
    </row>
    <row r="87" spans="1:36" ht="20.100000000000001" customHeight="1" x14ac:dyDescent="0.2">
      <c r="A87" s="25"/>
      <c r="B87" s="87"/>
      <c r="C87" s="298"/>
      <c r="D87" s="299"/>
      <c r="E87" s="299"/>
      <c r="F87" s="299"/>
      <c r="G87" s="299"/>
      <c r="H87" s="299"/>
      <c r="I87" s="299"/>
      <c r="J87" s="299"/>
      <c r="K87" s="299"/>
      <c r="L87" s="299"/>
      <c r="M87" s="299"/>
      <c r="N87" s="299"/>
      <c r="O87" s="299"/>
      <c r="P87" s="299"/>
      <c r="Q87" s="299"/>
      <c r="R87" s="299"/>
      <c r="S87" s="299"/>
      <c r="T87" s="299"/>
      <c r="U87" s="299"/>
      <c r="V87" s="299"/>
      <c r="W87" s="299"/>
      <c r="X87" s="299"/>
      <c r="Y87" s="299"/>
      <c r="Z87" s="299"/>
      <c r="AA87" s="299"/>
      <c r="AB87" s="299"/>
      <c r="AC87" s="299"/>
      <c r="AD87" s="299"/>
      <c r="AE87" s="299"/>
      <c r="AF87" s="299"/>
      <c r="AG87" s="299"/>
      <c r="AH87" s="299"/>
      <c r="AI87" s="93"/>
      <c r="AJ87" s="293"/>
    </row>
    <row r="88" spans="1:36" ht="20.100000000000001" customHeight="1" x14ac:dyDescent="0.2">
      <c r="A88" s="25"/>
      <c r="B88" s="87"/>
      <c r="C88" s="299"/>
      <c r="D88" s="299"/>
      <c r="E88" s="299"/>
      <c r="F88" s="299"/>
      <c r="G88" s="299"/>
      <c r="H88" s="299"/>
      <c r="I88" s="299"/>
      <c r="J88" s="299"/>
      <c r="K88" s="299"/>
      <c r="L88" s="299"/>
      <c r="M88" s="299"/>
      <c r="N88" s="299"/>
      <c r="O88" s="299"/>
      <c r="P88" s="299"/>
      <c r="Q88" s="299"/>
      <c r="R88" s="299"/>
      <c r="S88" s="299"/>
      <c r="T88" s="299"/>
      <c r="U88" s="299"/>
      <c r="V88" s="299"/>
      <c r="W88" s="299"/>
      <c r="X88" s="299"/>
      <c r="Y88" s="299"/>
      <c r="Z88" s="299"/>
      <c r="AA88" s="299"/>
      <c r="AB88" s="299"/>
      <c r="AC88" s="299"/>
      <c r="AD88" s="299"/>
      <c r="AE88" s="299"/>
      <c r="AF88" s="299"/>
      <c r="AG88" s="299"/>
      <c r="AH88" s="299"/>
      <c r="AI88" s="93"/>
      <c r="AJ88" s="293"/>
    </row>
    <row r="89" spans="1:36" ht="21.75" customHeight="1" x14ac:dyDescent="0.2">
      <c r="A89" s="25"/>
      <c r="B89" s="9"/>
      <c r="C89" s="300"/>
      <c r="D89" s="300"/>
      <c r="E89" s="300"/>
      <c r="F89" s="300"/>
      <c r="G89" s="300"/>
      <c r="H89" s="300"/>
      <c r="I89" s="300"/>
      <c r="J89" s="300"/>
      <c r="K89" s="300"/>
      <c r="L89" s="300"/>
      <c r="M89" s="300"/>
      <c r="N89" s="300"/>
      <c r="O89" s="300"/>
      <c r="P89" s="300"/>
      <c r="Q89" s="300"/>
      <c r="R89" s="300"/>
      <c r="S89" s="300"/>
      <c r="T89" s="300"/>
      <c r="U89" s="300"/>
      <c r="V89" s="300"/>
      <c r="W89" s="300"/>
      <c r="X89" s="300"/>
      <c r="Y89" s="300"/>
      <c r="Z89" s="300"/>
      <c r="AA89" s="300"/>
      <c r="AB89" s="300"/>
      <c r="AC89" s="300"/>
      <c r="AD89" s="300"/>
      <c r="AE89" s="300"/>
      <c r="AF89" s="300"/>
      <c r="AG89" s="300"/>
      <c r="AH89" s="300"/>
      <c r="AI89" s="10"/>
      <c r="AJ89" s="293"/>
    </row>
    <row r="90" spans="1:36" ht="20.100000000000001" customHeight="1" x14ac:dyDescent="0.2">
      <c r="A90" s="25"/>
      <c r="B90" s="101"/>
      <c r="C90" s="27"/>
      <c r="D90" s="224" t="str">
        <f>IF(B3=1,"Anlagen",IF(B3=2,"Encl.",IF(B3=3,"Annexe ci-joint","Allegato")))</f>
        <v>Anlagen</v>
      </c>
      <c r="E90" s="224"/>
      <c r="F90" s="224"/>
      <c r="G90" s="224"/>
      <c r="H90" s="250"/>
      <c r="I90" s="31" t="str">
        <f>IF(B3=1,"Vkf.",IF(B3=2,"Sales",IF(B3=3,"Vkf.","Vendita")))</f>
        <v>Vkf.</v>
      </c>
      <c r="J90" s="32"/>
      <c r="K90" s="32"/>
      <c r="L90" s="32"/>
      <c r="M90" s="237"/>
      <c r="N90" s="237"/>
      <c r="O90" s="238"/>
      <c r="P90" s="33" t="str">
        <f>IF(B3=1,"TA",IF(B3=2,"Techn. Dept.",IF(B3=3,"TA","Uff.tec.")))</f>
        <v>TA</v>
      </c>
      <c r="Q90" s="32"/>
      <c r="R90" s="32"/>
      <c r="S90" s="32"/>
      <c r="T90" s="237"/>
      <c r="U90" s="237"/>
      <c r="V90" s="238"/>
      <c r="W90" s="33" t="str">
        <f>IF(B3=1,"AV",IF(B3=2,"Planning dept.",IF(B3=3,"AV","Pianif.")))</f>
        <v>AV</v>
      </c>
      <c r="X90" s="32"/>
      <c r="Y90" s="32"/>
      <c r="Z90" s="32"/>
      <c r="AA90" s="237"/>
      <c r="AB90" s="237"/>
      <c r="AC90" s="238"/>
      <c r="AD90" s="294" t="str">
        <f>IF(B3=1,"Anfrage",IF(B3=2,"Enquiry",IF(B3=3,"Demande","Richiesta")))</f>
        <v>Anfrage</v>
      </c>
      <c r="AE90" s="266"/>
      <c r="AF90" s="266"/>
      <c r="AG90" s="266"/>
      <c r="AH90" s="266"/>
      <c r="AI90" s="267"/>
      <c r="AJ90" s="293"/>
    </row>
    <row r="91" spans="1:36" ht="20.100000000000001" customHeight="1" x14ac:dyDescent="0.2">
      <c r="A91" s="25"/>
      <c r="B91" s="38"/>
      <c r="C91" s="50"/>
      <c r="D91" s="164" t="str">
        <f>IF(B3=1,"keine Anlagen",IF(B3=2,"No encl.",IF(B3=3,"Sans annexe","Senza allegato")))</f>
        <v>keine Anlagen</v>
      </c>
      <c r="E91" s="164"/>
      <c r="F91" s="164"/>
      <c r="G91" s="164"/>
      <c r="H91" s="165"/>
      <c r="I91" s="295"/>
      <c r="J91" s="296"/>
      <c r="K91" s="296"/>
      <c r="L91" s="296"/>
      <c r="M91" s="296"/>
      <c r="N91" s="296"/>
      <c r="O91" s="297"/>
      <c r="P91" s="307"/>
      <c r="Q91" s="296"/>
      <c r="R91" s="296"/>
      <c r="S91" s="296"/>
      <c r="T91" s="296"/>
      <c r="U91" s="296"/>
      <c r="V91" s="297"/>
      <c r="W91" s="307"/>
      <c r="X91" s="296"/>
      <c r="Y91" s="296"/>
      <c r="Z91" s="296"/>
      <c r="AA91" s="296"/>
      <c r="AB91" s="296"/>
      <c r="AC91" s="297"/>
      <c r="AD91" s="294" t="str">
        <f>IF(B3=1,"Auftrag",IF(B3=2,"Order",IF(B3=3,"Commande","Ordine")))</f>
        <v>Auftrag</v>
      </c>
      <c r="AE91" s="266"/>
      <c r="AF91" s="266"/>
      <c r="AG91" s="266"/>
      <c r="AH91" s="266"/>
      <c r="AI91" s="267"/>
      <c r="AJ91" s="293"/>
    </row>
    <row r="93" spans="1:36" x14ac:dyDescent="0.2">
      <c r="H93" s="17"/>
    </row>
  </sheetData>
  <sheetProtection password="F743" sheet="1" objects="1" scenarios="1"/>
  <mergeCells count="172">
    <mergeCell ref="AJ78:AJ91"/>
    <mergeCell ref="M74:V74"/>
    <mergeCell ref="C75:J75"/>
    <mergeCell ref="C76:J76"/>
    <mergeCell ref="M76:T76"/>
    <mergeCell ref="D91:H91"/>
    <mergeCell ref="D90:H90"/>
    <mergeCell ref="AD90:AI90"/>
    <mergeCell ref="AD91:AI91"/>
    <mergeCell ref="I91:O91"/>
    <mergeCell ref="C74:J74"/>
    <mergeCell ref="C87:AH89"/>
    <mergeCell ref="C86:L86"/>
    <mergeCell ref="X75:AI75"/>
    <mergeCell ref="X76:AI76"/>
    <mergeCell ref="M75:T75"/>
    <mergeCell ref="I78:AI78"/>
    <mergeCell ref="I80:AI80"/>
    <mergeCell ref="N86:AI86"/>
    <mergeCell ref="B78:F78"/>
    <mergeCell ref="P91:V91"/>
    <mergeCell ref="W91:AC91"/>
    <mergeCell ref="AA90:AC90"/>
    <mergeCell ref="C25:H26"/>
    <mergeCell ref="C23:J23"/>
    <mergeCell ref="B22:L22"/>
    <mergeCell ref="M22:R22"/>
    <mergeCell ref="C21:K21"/>
    <mergeCell ref="C19:K19"/>
    <mergeCell ref="N23:AI24"/>
    <mergeCell ref="I52:J52"/>
    <mergeCell ref="E58:AH58"/>
    <mergeCell ref="L27:M27"/>
    <mergeCell ref="U27:V27"/>
    <mergeCell ref="Z47:AD47"/>
    <mergeCell ref="C29:H29"/>
    <mergeCell ref="B28:C28"/>
    <mergeCell ref="Q26:Q27"/>
    <mergeCell ref="U26:V26"/>
    <mergeCell ref="S26:T26"/>
    <mergeCell ref="I12:R12"/>
    <mergeCell ref="C14:J14"/>
    <mergeCell ref="C16:J16"/>
    <mergeCell ref="P17:R17"/>
    <mergeCell ref="M18:O18"/>
    <mergeCell ref="L19:N19"/>
    <mergeCell ref="L21:N21"/>
    <mergeCell ref="P21:R21"/>
    <mergeCell ref="U19:AG19"/>
    <mergeCell ref="U20:AG20"/>
    <mergeCell ref="U21:AG21"/>
    <mergeCell ref="P19:R19"/>
    <mergeCell ref="C20:K20"/>
    <mergeCell ref="P18:R18"/>
    <mergeCell ref="L17:N17"/>
    <mergeCell ref="G7:U7"/>
    <mergeCell ref="Z63:AA64"/>
    <mergeCell ref="R63:T64"/>
    <mergeCell ref="I47:J47"/>
    <mergeCell ref="N47:R47"/>
    <mergeCell ref="N48:R48"/>
    <mergeCell ref="E48:I48"/>
    <mergeCell ref="S45:S49"/>
    <mergeCell ref="E46:I46"/>
    <mergeCell ref="Z62:AI62"/>
    <mergeCell ref="Z59:AI59"/>
    <mergeCell ref="AF9:AI9"/>
    <mergeCell ref="C11:G11"/>
    <mergeCell ref="I13:R13"/>
    <mergeCell ref="C17:H17"/>
    <mergeCell ref="U17:AG17"/>
    <mergeCell ref="AC11:AI12"/>
    <mergeCell ref="X13:Y13"/>
    <mergeCell ref="U14:AG14"/>
    <mergeCell ref="S13:T13"/>
    <mergeCell ref="AD13:AF13"/>
    <mergeCell ref="C18:K18"/>
    <mergeCell ref="C15:L15"/>
    <mergeCell ref="P16:R16"/>
    <mergeCell ref="M73:T73"/>
    <mergeCell ref="W71:AH71"/>
    <mergeCell ref="X72:AI72"/>
    <mergeCell ref="X74:AI74"/>
    <mergeCell ref="C77:W77"/>
    <mergeCell ref="I79:AI79"/>
    <mergeCell ref="M90:O90"/>
    <mergeCell ref="T90:V90"/>
    <mergeCell ref="X73:AI73"/>
    <mergeCell ref="C71:K71"/>
    <mergeCell ref="C73:J73"/>
    <mergeCell ref="M72:V72"/>
    <mergeCell ref="L71:P71"/>
    <mergeCell ref="C72:J72"/>
    <mergeCell ref="Z69:AA70"/>
    <mergeCell ref="U49:AH49"/>
    <mergeCell ref="S50:AI50"/>
    <mergeCell ref="E55:AH55"/>
    <mergeCell ref="E56:AH56"/>
    <mergeCell ref="E52:G52"/>
    <mergeCell ref="U52:V52"/>
    <mergeCell ref="U53:AA53"/>
    <mergeCell ref="X52:Y52"/>
    <mergeCell ref="M53:R53"/>
    <mergeCell ref="AB52:AI52"/>
    <mergeCell ref="M52:R52"/>
    <mergeCell ref="C54:M54"/>
    <mergeCell ref="E57:AH57"/>
    <mergeCell ref="Z60:AI60"/>
    <mergeCell ref="AB53:AI53"/>
    <mergeCell ref="C59:F59"/>
    <mergeCell ref="G59:K59"/>
    <mergeCell ref="E49:G49"/>
    <mergeCell ref="V66:Y67"/>
    <mergeCell ref="E65:P66"/>
    <mergeCell ref="E67:P68"/>
    <mergeCell ref="E69:P70"/>
    <mergeCell ref="C63:O63"/>
    <mergeCell ref="AL38:AQ38"/>
    <mergeCell ref="S51:Y51"/>
    <mergeCell ref="AJ30:AJ43"/>
    <mergeCell ref="AE48:AF48"/>
    <mergeCell ref="O41:V41"/>
    <mergeCell ref="AB41:AI41"/>
    <mergeCell ref="B50:R50"/>
    <mergeCell ref="O42:V43"/>
    <mergeCell ref="AB42:AI43"/>
    <mergeCell ref="V45:AI45"/>
    <mergeCell ref="C45:I45"/>
    <mergeCell ref="K45:R45"/>
    <mergeCell ref="N46:R46"/>
    <mergeCell ref="E47:G47"/>
    <mergeCell ref="Z48:AD48"/>
    <mergeCell ref="T47:Y47"/>
    <mergeCell ref="AE47:AF47"/>
    <mergeCell ref="V46:AI46"/>
    <mergeCell ref="AH47:AI47"/>
    <mergeCell ref="AH48:AI48"/>
    <mergeCell ref="D61:K61"/>
    <mergeCell ref="G60:K60"/>
    <mergeCell ref="F62:K62"/>
    <mergeCell ref="E4:M4"/>
    <mergeCell ref="S4:U4"/>
    <mergeCell ref="C51:I51"/>
    <mergeCell ref="Q28:AH28"/>
    <mergeCell ref="N49:R49"/>
    <mergeCell ref="I49:J49"/>
    <mergeCell ref="I11:L11"/>
    <mergeCell ref="L16:N16"/>
    <mergeCell ref="C27:E27"/>
    <mergeCell ref="S27:T27"/>
    <mergeCell ref="N27:O27"/>
    <mergeCell ref="AA10:AE10"/>
    <mergeCell ref="U16:AG16"/>
    <mergeCell ref="E5:Y5"/>
    <mergeCell ref="Q6:Y6"/>
    <mergeCell ref="E6:M6"/>
    <mergeCell ref="AE6:AI6"/>
    <mergeCell ref="M9:U9"/>
    <mergeCell ref="X27:AH27"/>
    <mergeCell ref="X26:AH26"/>
    <mergeCell ref="X4:Y4"/>
    <mergeCell ref="Y1:AI3"/>
    <mergeCell ref="Y7:AI7"/>
    <mergeCell ref="AF10:AI10"/>
    <mergeCell ref="AF8:AI8"/>
    <mergeCell ref="AD4:AI4"/>
    <mergeCell ref="Z4:AC4"/>
    <mergeCell ref="Z5:AC5"/>
    <mergeCell ref="Z6:AD6"/>
    <mergeCell ref="AA8:AE8"/>
    <mergeCell ref="AD5:AI5"/>
    <mergeCell ref="AA9:AE9"/>
  </mergeCells>
  <phoneticPr fontId="0" type="noConversion"/>
  <printOptions horizontalCentered="1"/>
  <pageMargins left="0.39370078740157483" right="0" top="0.39370078740157483" bottom="0" header="0.51181102362204722" footer="0.51181102362204722"/>
  <pageSetup paperSize="9" scale="94" orientation="portrait" horizontalDpi="4294967293" r:id="rId1"/>
  <headerFooter alignWithMargins="0"/>
  <rowBreaks count="1" manualBreakCount="1">
    <brk id="4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locked="0" defaultSize="0" autoFill="0" autoLine="0" autoPict="0">
                <anchor moveWithCells="1">
                  <from>
                    <xdr:col>1</xdr:col>
                    <xdr:colOff>104775</xdr:colOff>
                    <xdr:row>7</xdr:row>
                    <xdr:rowOff>9525</xdr:rowOff>
                  </from>
                  <to>
                    <xdr:col>3</xdr:col>
                    <xdr:colOff>9525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locked="0" defaultSize="0" autoFill="0" autoLine="0" autoPict="0">
                <anchor moveWithCells="1">
                  <from>
                    <xdr:col>1</xdr:col>
                    <xdr:colOff>104775</xdr:colOff>
                    <xdr:row>9</xdr:row>
                    <xdr:rowOff>9525</xdr:rowOff>
                  </from>
                  <to>
                    <xdr:col>3</xdr:col>
                    <xdr:colOff>9525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locked="0" defaultSize="0" autoFill="0" autoLine="0" autoPict="0">
                <anchor moveWithCells="1">
                  <from>
                    <xdr:col>1</xdr:col>
                    <xdr:colOff>104775</xdr:colOff>
                    <xdr:row>8</xdr:row>
                    <xdr:rowOff>9525</xdr:rowOff>
                  </from>
                  <to>
                    <xdr:col>3</xdr:col>
                    <xdr:colOff>9525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7" name="Check Box 23">
              <controlPr defaultSize="0" autoFill="0" autoLine="0" autoPict="0">
                <anchor moveWithCells="1">
                  <from>
                    <xdr:col>11</xdr:col>
                    <xdr:colOff>95250</xdr:colOff>
                    <xdr:row>22</xdr:row>
                    <xdr:rowOff>133350</xdr:rowOff>
                  </from>
                  <to>
                    <xdr:col>13</xdr:col>
                    <xdr:colOff>0</xdr:colOff>
                    <xdr:row>23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8" name="Check Box 24">
              <controlPr locked="0" defaultSize="0" autoFill="0" autoLine="0" autoPict="0">
                <anchor moveWithCells="1">
                  <from>
                    <xdr:col>11</xdr:col>
                    <xdr:colOff>95250</xdr:colOff>
                    <xdr:row>25</xdr:row>
                    <xdr:rowOff>76200</xdr:rowOff>
                  </from>
                  <to>
                    <xdr:col>13</xdr:col>
                    <xdr:colOff>0</xdr:colOff>
                    <xdr:row>26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9" name="Check Box 25">
              <controlPr locked="0" defaultSize="0" autoFill="0" autoLine="0" autoPict="0">
                <anchor moveWithCells="1">
                  <from>
                    <xdr:col>13</xdr:col>
                    <xdr:colOff>95250</xdr:colOff>
                    <xdr:row>25</xdr:row>
                    <xdr:rowOff>76200</xdr:rowOff>
                  </from>
                  <to>
                    <xdr:col>15</xdr:col>
                    <xdr:colOff>0</xdr:colOff>
                    <xdr:row>26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0" name="Check Box 43">
              <controlPr locked="0" defaultSize="0" autoFill="0" autoLine="0" autoPict="0">
                <anchor moveWithCells="1">
                  <from>
                    <xdr:col>3</xdr:col>
                    <xdr:colOff>190500</xdr:colOff>
                    <xdr:row>38</xdr:row>
                    <xdr:rowOff>0</xdr:rowOff>
                  </from>
                  <to>
                    <xdr:col>5</xdr:col>
                    <xdr:colOff>95250</xdr:colOff>
                    <xdr:row>38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1" name="Check Box 46">
              <controlPr locked="0" defaultSize="0" autoFill="0" autoLine="0" autoPict="0">
                <anchor moveWithCells="1">
                  <from>
                    <xdr:col>12</xdr:col>
                    <xdr:colOff>180975</xdr:colOff>
                    <xdr:row>39</xdr:row>
                    <xdr:rowOff>238125</xdr:rowOff>
                  </from>
                  <to>
                    <xdr:col>14</xdr:col>
                    <xdr:colOff>85725</xdr:colOff>
                    <xdr:row>40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2" name="Check Box 49">
              <controlPr locked="0" defaultSize="0" autoFill="0" autoLine="0" autoPict="0">
                <anchor moveWithCells="1">
                  <from>
                    <xdr:col>25</xdr:col>
                    <xdr:colOff>180975</xdr:colOff>
                    <xdr:row>40</xdr:row>
                    <xdr:rowOff>9525</xdr:rowOff>
                  </from>
                  <to>
                    <xdr:col>27</xdr:col>
                    <xdr:colOff>85725</xdr:colOff>
                    <xdr:row>40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3" name="Check Box 53">
              <controlPr locked="0" defaultSize="0" autoFill="0" autoLine="0" autoPict="0">
                <anchor moveWithCells="1">
                  <from>
                    <xdr:col>9</xdr:col>
                    <xdr:colOff>0</xdr:colOff>
                    <xdr:row>44</xdr:row>
                    <xdr:rowOff>0</xdr:rowOff>
                  </from>
                  <to>
                    <xdr:col>10</xdr:col>
                    <xdr:colOff>104775</xdr:colOff>
                    <xdr:row>44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4" name="Check Box 54">
              <controlPr locked="0" defaultSize="0" autoFill="0" autoLine="0" autoPict="0">
                <anchor moveWithCells="1">
                  <from>
                    <xdr:col>11</xdr:col>
                    <xdr:colOff>95250</xdr:colOff>
                    <xdr:row>47</xdr:row>
                    <xdr:rowOff>0</xdr:rowOff>
                  </from>
                  <to>
                    <xdr:col>13</xdr:col>
                    <xdr:colOff>0</xdr:colOff>
                    <xdr:row>47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5" name="Check Box 55">
              <controlPr locked="0" defaultSize="0" autoFill="0" autoLine="0" autoPict="0">
                <anchor moveWithCells="1">
                  <from>
                    <xdr:col>11</xdr:col>
                    <xdr:colOff>95250</xdr:colOff>
                    <xdr:row>48</xdr:row>
                    <xdr:rowOff>0</xdr:rowOff>
                  </from>
                  <to>
                    <xdr:col>13</xdr:col>
                    <xdr:colOff>0</xdr:colOff>
                    <xdr:row>48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6" name="Check Box 56">
              <controlPr locked="0" defaultSize="0" autoFill="0" autoLine="0" autoPict="0">
                <anchor moveWithCells="1">
                  <from>
                    <xdr:col>11</xdr:col>
                    <xdr:colOff>95250</xdr:colOff>
                    <xdr:row>45</xdr:row>
                    <xdr:rowOff>0</xdr:rowOff>
                  </from>
                  <to>
                    <xdr:col>13</xdr:col>
                    <xdr:colOff>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7" name="Check Box 57">
              <controlPr locked="0" defaultSize="0" autoFill="0" autoLine="0" autoPict="0">
                <anchor moveWithCells="1">
                  <from>
                    <xdr:col>11</xdr:col>
                    <xdr:colOff>95250</xdr:colOff>
                    <xdr:row>46</xdr:row>
                    <xdr:rowOff>0</xdr:rowOff>
                  </from>
                  <to>
                    <xdr:col>13</xdr:col>
                    <xdr:colOff>0</xdr:colOff>
                    <xdr:row>46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18" name="Check Box 58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47</xdr:row>
                    <xdr:rowOff>0</xdr:rowOff>
                  </from>
                  <to>
                    <xdr:col>4</xdr:col>
                    <xdr:colOff>0</xdr:colOff>
                    <xdr:row>47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9" name="Check Box 59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0</xdr:rowOff>
                  </from>
                  <to>
                    <xdr:col>4</xdr:col>
                    <xdr:colOff>0</xdr:colOff>
                    <xdr:row>45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0" name="Check Box 61">
              <controlPr locked="0" defaultSize="0" autoFill="0" autoLine="0" autoPict="0">
                <anchor moveWithCells="1">
                  <from>
                    <xdr:col>18</xdr:col>
                    <xdr:colOff>95250</xdr:colOff>
                    <xdr:row>51</xdr:row>
                    <xdr:rowOff>0</xdr:rowOff>
                  </from>
                  <to>
                    <xdr:col>20</xdr:col>
                    <xdr:colOff>0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1" name="Check Box 64">
              <controlPr locked="0" defaultSize="0" autoFill="0" autoLine="0" autoPict="0">
                <anchor moveWithCells="1">
                  <from>
                    <xdr:col>26</xdr:col>
                    <xdr:colOff>0</xdr:colOff>
                    <xdr:row>51</xdr:row>
                    <xdr:rowOff>0</xdr:rowOff>
                  </from>
                  <to>
                    <xdr:col>27</xdr:col>
                    <xdr:colOff>104775</xdr:colOff>
                    <xdr:row>51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2" name="Check Box 65">
              <controlPr locked="0" defaultSize="0" autoFill="0" autoLine="0" autoPict="0">
                <anchor moveWithCells="1">
                  <from>
                    <xdr:col>26</xdr:col>
                    <xdr:colOff>0</xdr:colOff>
                    <xdr:row>52</xdr:row>
                    <xdr:rowOff>0</xdr:rowOff>
                  </from>
                  <to>
                    <xdr:col>27</xdr:col>
                    <xdr:colOff>104775</xdr:colOff>
                    <xdr:row>52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23" name="Check Box 66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56</xdr:row>
                    <xdr:rowOff>0</xdr:rowOff>
                  </from>
                  <to>
                    <xdr:col>4</xdr:col>
                    <xdr:colOff>0</xdr:colOff>
                    <xdr:row>57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4" name="Check Box 67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55</xdr:row>
                    <xdr:rowOff>0</xdr:rowOff>
                  </from>
                  <to>
                    <xdr:col>4</xdr:col>
                    <xdr:colOff>0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5" name="Check Box 68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54</xdr:row>
                    <xdr:rowOff>0</xdr:rowOff>
                  </from>
                  <to>
                    <xdr:col>4</xdr:col>
                    <xdr:colOff>0</xdr:colOff>
                    <xdr:row>55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26" name="Group Box 69">
              <controlPr defaultSize="0" autoFill="0" autoPict="0">
                <anchor moveWithCells="1">
                  <from>
                    <xdr:col>1</xdr:col>
                    <xdr:colOff>0</xdr:colOff>
                    <xdr:row>1</xdr:row>
                    <xdr:rowOff>38100</xdr:rowOff>
                  </from>
                  <to>
                    <xdr:col>24</xdr:col>
                    <xdr:colOff>9525</xdr:colOff>
                    <xdr:row>2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27" name="Option Button 70">
              <controlPr locked="0" defaultSize="0" autoFill="0" autoLine="0" autoPict="0">
                <anchor moveWithCells="1">
                  <from>
                    <xdr:col>5</xdr:col>
                    <xdr:colOff>142875</xdr:colOff>
                    <xdr:row>1</xdr:row>
                    <xdr:rowOff>57150</xdr:rowOff>
                  </from>
                  <to>
                    <xdr:col>9</xdr:col>
                    <xdr:colOff>38100</xdr:colOff>
                    <xdr:row>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28" name="Option Button 71">
              <controlPr locked="0" defaultSize="0" autoFill="0" autoLine="0" autoPict="0">
                <anchor moveWithCells="1">
                  <from>
                    <xdr:col>10</xdr:col>
                    <xdr:colOff>0</xdr:colOff>
                    <xdr:row>1</xdr:row>
                    <xdr:rowOff>57150</xdr:rowOff>
                  </from>
                  <to>
                    <xdr:col>14</xdr:col>
                    <xdr:colOff>85725</xdr:colOff>
                    <xdr:row>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29" name="Option Button 72">
              <controlPr locked="0" defaultSize="0" autoFill="0" autoLine="0" autoPict="0">
                <anchor moveWithCells="1">
                  <from>
                    <xdr:col>14</xdr:col>
                    <xdr:colOff>47625</xdr:colOff>
                    <xdr:row>1</xdr:row>
                    <xdr:rowOff>57150</xdr:rowOff>
                  </from>
                  <to>
                    <xdr:col>18</xdr:col>
                    <xdr:colOff>133350</xdr:colOff>
                    <xdr:row>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30" name="Check Box 79">
              <controlPr locked="0" defaultSize="0" autoFill="0" autoLine="0" autoPict="0">
                <anchor moveWithCells="1">
                  <from>
                    <xdr:col>19</xdr:col>
                    <xdr:colOff>133350</xdr:colOff>
                    <xdr:row>44</xdr:row>
                    <xdr:rowOff>57150</xdr:rowOff>
                  </from>
                  <to>
                    <xdr:col>21</xdr:col>
                    <xdr:colOff>38100</xdr:colOff>
                    <xdr:row>45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31" name="Check Box 80">
              <controlPr locked="0" defaultSize="0" autoFill="0" autoLine="0" autoPict="0">
                <anchor moveWithCells="1">
                  <from>
                    <xdr:col>11</xdr:col>
                    <xdr:colOff>19050</xdr:colOff>
                    <xdr:row>61</xdr:row>
                    <xdr:rowOff>19050</xdr:rowOff>
                  </from>
                  <to>
                    <xdr:col>12</xdr:col>
                    <xdr:colOff>123825</xdr:colOff>
                    <xdr:row>61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32" name="Check Box 81">
              <controlPr locked="0" defaultSize="0" autoFill="0" autoLine="0" autoPict="0">
                <anchor moveWithCells="1">
                  <from>
                    <xdr:col>11</xdr:col>
                    <xdr:colOff>19050</xdr:colOff>
                    <xdr:row>60</xdr:row>
                    <xdr:rowOff>9525</xdr:rowOff>
                  </from>
                  <to>
                    <xdr:col>12</xdr:col>
                    <xdr:colOff>123825</xdr:colOff>
                    <xdr:row>60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33" name="Check Box 82">
              <controlPr locked="0" defaultSize="0" autoFill="0" autoLine="0" autoPict="0">
                <anchor moveWithCells="1">
                  <from>
                    <xdr:col>11</xdr:col>
                    <xdr:colOff>9525</xdr:colOff>
                    <xdr:row>59</xdr:row>
                    <xdr:rowOff>0</xdr:rowOff>
                  </from>
                  <to>
                    <xdr:col>12</xdr:col>
                    <xdr:colOff>114300</xdr:colOff>
                    <xdr:row>59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34" name="Check Box 83">
              <controlPr locked="0" defaultSize="0" autoFill="0" autoLine="0" autoPict="0">
                <anchor moveWithCells="1">
                  <from>
                    <xdr:col>11</xdr:col>
                    <xdr:colOff>9525</xdr:colOff>
                    <xdr:row>58</xdr:row>
                    <xdr:rowOff>0</xdr:rowOff>
                  </from>
                  <to>
                    <xdr:col>12</xdr:col>
                    <xdr:colOff>114300</xdr:colOff>
                    <xdr:row>58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35" name="Check Box 84">
              <controlPr locked="0" defaultSize="0" autoFill="0" autoLine="0" autoPict="0">
                <anchor moveWithCells="1">
                  <from>
                    <xdr:col>14</xdr:col>
                    <xdr:colOff>9525</xdr:colOff>
                    <xdr:row>60</xdr:row>
                    <xdr:rowOff>9525</xdr:rowOff>
                  </from>
                  <to>
                    <xdr:col>15</xdr:col>
                    <xdr:colOff>114300</xdr:colOff>
                    <xdr:row>60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6" name="Check Box 85">
              <controlPr locked="0" defaultSize="0" autoFill="0" autoLine="0" autoPict="0">
                <anchor moveWithCells="1">
                  <from>
                    <xdr:col>14</xdr:col>
                    <xdr:colOff>0</xdr:colOff>
                    <xdr:row>59</xdr:row>
                    <xdr:rowOff>0</xdr:rowOff>
                  </from>
                  <to>
                    <xdr:col>15</xdr:col>
                    <xdr:colOff>104775</xdr:colOff>
                    <xdr:row>59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37" name="Check Box 86">
              <controlPr locked="0" defaultSize="0" autoFill="0" autoLine="0" autoPict="0">
                <anchor moveWithCells="1">
                  <from>
                    <xdr:col>14</xdr:col>
                    <xdr:colOff>0</xdr:colOff>
                    <xdr:row>58</xdr:row>
                    <xdr:rowOff>0</xdr:rowOff>
                  </from>
                  <to>
                    <xdr:col>15</xdr:col>
                    <xdr:colOff>104775</xdr:colOff>
                    <xdr:row>58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38" name="Check Box 87">
              <controlPr locked="0" defaultSize="0" autoFill="0" autoLine="0" autoPict="0">
                <anchor moveWithCells="1">
                  <from>
                    <xdr:col>17</xdr:col>
                    <xdr:colOff>0</xdr:colOff>
                    <xdr:row>58</xdr:row>
                    <xdr:rowOff>9525</xdr:rowOff>
                  </from>
                  <to>
                    <xdr:col>18</xdr:col>
                    <xdr:colOff>104775</xdr:colOff>
                    <xdr:row>58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39" name="Check Box 88">
              <controlPr locked="0" defaultSize="0" autoFill="0" autoLine="0" autoPict="0">
                <anchor moveWithCells="1">
                  <from>
                    <xdr:col>23</xdr:col>
                    <xdr:colOff>190500</xdr:colOff>
                    <xdr:row>61</xdr:row>
                    <xdr:rowOff>9525</xdr:rowOff>
                  </from>
                  <to>
                    <xdr:col>25</xdr:col>
                    <xdr:colOff>95250</xdr:colOff>
                    <xdr:row>61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40" name="Check Box 90">
              <controlPr locked="0" defaultSize="0" autoFill="0" autoLine="0" autoPict="0">
                <anchor moveWithCells="1">
                  <from>
                    <xdr:col>23</xdr:col>
                    <xdr:colOff>180975</xdr:colOff>
                    <xdr:row>59</xdr:row>
                    <xdr:rowOff>9525</xdr:rowOff>
                  </from>
                  <to>
                    <xdr:col>25</xdr:col>
                    <xdr:colOff>85725</xdr:colOff>
                    <xdr:row>59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41" name="Check Box 91">
              <controlPr locked="0" defaultSize="0" autoFill="0" autoLine="0" autoPict="0">
                <anchor moveWithCells="1">
                  <from>
                    <xdr:col>23</xdr:col>
                    <xdr:colOff>180975</xdr:colOff>
                    <xdr:row>58</xdr:row>
                    <xdr:rowOff>9525</xdr:rowOff>
                  </from>
                  <to>
                    <xdr:col>25</xdr:col>
                    <xdr:colOff>85725</xdr:colOff>
                    <xdr:row>58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42" name="Check Box 92">
              <controlPr locked="0" defaultSize="0" autoFill="0" autoLine="0" autoPict="0">
                <anchor moveWithCells="1">
                  <from>
                    <xdr:col>15</xdr:col>
                    <xdr:colOff>104775</xdr:colOff>
                    <xdr:row>62</xdr:row>
                    <xdr:rowOff>114300</xdr:rowOff>
                  </from>
                  <to>
                    <xdr:col>17</xdr:col>
                    <xdr:colOff>9525</xdr:colOff>
                    <xdr:row>63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43" name="Check Box 94">
              <controlPr locked="0" defaultSize="0" autoFill="0" autoLine="0" autoPict="0">
                <anchor moveWithCells="1">
                  <from>
                    <xdr:col>23</xdr:col>
                    <xdr:colOff>95250</xdr:colOff>
                    <xdr:row>68</xdr:row>
                    <xdr:rowOff>114300</xdr:rowOff>
                  </from>
                  <to>
                    <xdr:col>25</xdr:col>
                    <xdr:colOff>0</xdr:colOff>
                    <xdr:row>69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44" name="Check Box 95">
              <controlPr locked="0" defaultSize="0" autoFill="0" autoLine="0" autoPict="0">
                <anchor moveWithCells="1">
                  <from>
                    <xdr:col>23</xdr:col>
                    <xdr:colOff>95250</xdr:colOff>
                    <xdr:row>62</xdr:row>
                    <xdr:rowOff>133350</xdr:rowOff>
                  </from>
                  <to>
                    <xdr:col>25</xdr:col>
                    <xdr:colOff>0</xdr:colOff>
                    <xdr:row>63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5" name="Check Box 97">
              <controlPr locked="0" defaultSize="0" autoFill="0" autoLine="0" autoPict="0">
                <anchor moveWithCells="1">
                  <from>
                    <xdr:col>2</xdr:col>
                    <xdr:colOff>104775</xdr:colOff>
                    <xdr:row>66</xdr:row>
                    <xdr:rowOff>123825</xdr:rowOff>
                  </from>
                  <to>
                    <xdr:col>4</xdr:col>
                    <xdr:colOff>9525</xdr:colOff>
                    <xdr:row>67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46" name="Check Box 99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64</xdr:row>
                    <xdr:rowOff>114300</xdr:rowOff>
                  </from>
                  <to>
                    <xdr:col>4</xdr:col>
                    <xdr:colOff>0</xdr:colOff>
                    <xdr:row>65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7" name="Check Box 105">
              <controlPr locked="0" defaultSize="0" autoFill="0" autoLine="0" autoPict="0">
                <anchor moveWithCells="1">
                  <from>
                    <xdr:col>10</xdr:col>
                    <xdr:colOff>171450</xdr:colOff>
                    <xdr:row>74</xdr:row>
                    <xdr:rowOff>0</xdr:rowOff>
                  </from>
                  <to>
                    <xdr:col>12</xdr:col>
                    <xdr:colOff>76200</xdr:colOff>
                    <xdr:row>74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48" name="Check Box 106">
              <controlPr locked="0" defaultSize="0" autoFill="0" autoLine="0" autoPict="0">
                <anchor moveWithCells="1">
                  <from>
                    <xdr:col>10</xdr:col>
                    <xdr:colOff>171450</xdr:colOff>
                    <xdr:row>73</xdr:row>
                    <xdr:rowOff>0</xdr:rowOff>
                  </from>
                  <to>
                    <xdr:col>12</xdr:col>
                    <xdr:colOff>76200</xdr:colOff>
                    <xdr:row>73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49" name="Check Box 107">
              <controlPr locked="0" defaultSize="0" autoFill="0" autoLine="0" autoPict="0">
                <anchor moveWithCells="1">
                  <from>
                    <xdr:col>10</xdr:col>
                    <xdr:colOff>171450</xdr:colOff>
                    <xdr:row>72</xdr:row>
                    <xdr:rowOff>0</xdr:rowOff>
                  </from>
                  <to>
                    <xdr:col>12</xdr:col>
                    <xdr:colOff>76200</xdr:colOff>
                    <xdr:row>72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50" name="Check Box 108">
              <controlPr locked="0" defaultSize="0" autoFill="0" autoLine="0" autoPict="0">
                <anchor moveWithCells="1">
                  <from>
                    <xdr:col>10</xdr:col>
                    <xdr:colOff>171450</xdr:colOff>
                    <xdr:row>71</xdr:row>
                    <xdr:rowOff>0</xdr:rowOff>
                  </from>
                  <to>
                    <xdr:col>12</xdr:col>
                    <xdr:colOff>76200</xdr:colOff>
                    <xdr:row>71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51" name="Check Box 109">
              <controlPr locked="0" defaultSize="0" autoFill="0" autoLine="0" autoPict="0">
                <anchor moveWithCells="1">
                  <from>
                    <xdr:col>10</xdr:col>
                    <xdr:colOff>171450</xdr:colOff>
                    <xdr:row>75</xdr:row>
                    <xdr:rowOff>0</xdr:rowOff>
                  </from>
                  <to>
                    <xdr:col>12</xdr:col>
                    <xdr:colOff>76200</xdr:colOff>
                    <xdr:row>75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2" name="Check Box 110">
              <controlPr locked="0" defaultSize="0" autoFill="0" autoLine="0" autoPict="0">
                <anchor moveWithCells="1">
                  <from>
                    <xdr:col>21</xdr:col>
                    <xdr:colOff>123825</xdr:colOff>
                    <xdr:row>74</xdr:row>
                    <xdr:rowOff>9525</xdr:rowOff>
                  </from>
                  <to>
                    <xdr:col>23</xdr:col>
                    <xdr:colOff>28575</xdr:colOff>
                    <xdr:row>74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3" name="Check Box 111">
              <controlPr locked="0" defaultSize="0" autoFill="0" autoLine="0" autoPict="0">
                <anchor moveWithCells="1">
                  <from>
                    <xdr:col>21</xdr:col>
                    <xdr:colOff>123825</xdr:colOff>
                    <xdr:row>73</xdr:row>
                    <xdr:rowOff>9525</xdr:rowOff>
                  </from>
                  <to>
                    <xdr:col>23</xdr:col>
                    <xdr:colOff>28575</xdr:colOff>
                    <xdr:row>73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4" name="Check Box 112">
              <controlPr locked="0" defaultSize="0" autoFill="0" autoLine="0" autoPict="0">
                <anchor moveWithCells="1">
                  <from>
                    <xdr:col>21</xdr:col>
                    <xdr:colOff>123825</xdr:colOff>
                    <xdr:row>72</xdr:row>
                    <xdr:rowOff>9525</xdr:rowOff>
                  </from>
                  <to>
                    <xdr:col>23</xdr:col>
                    <xdr:colOff>28575</xdr:colOff>
                    <xdr:row>72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55" name="Check Box 113">
              <controlPr locked="0" defaultSize="0" autoFill="0" autoLine="0" autoPict="0">
                <anchor moveWithCells="1">
                  <from>
                    <xdr:col>21</xdr:col>
                    <xdr:colOff>123825</xdr:colOff>
                    <xdr:row>71</xdr:row>
                    <xdr:rowOff>9525</xdr:rowOff>
                  </from>
                  <to>
                    <xdr:col>23</xdr:col>
                    <xdr:colOff>28575</xdr:colOff>
                    <xdr:row>71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6" name="Check Box 114">
              <controlPr locked="0" defaultSize="0" autoFill="0" autoLine="0" autoPict="0">
                <anchor moveWithCells="1">
                  <from>
                    <xdr:col>21</xdr:col>
                    <xdr:colOff>123825</xdr:colOff>
                    <xdr:row>75</xdr:row>
                    <xdr:rowOff>9525</xdr:rowOff>
                  </from>
                  <to>
                    <xdr:col>23</xdr:col>
                    <xdr:colOff>28575</xdr:colOff>
                    <xdr:row>75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7" name="Check Box 116">
              <controlPr locked="0" defaultSize="0" autoFill="0" autoLine="0" autoPict="0">
                <anchor moveWithCells="1">
                  <from>
                    <xdr:col>1</xdr:col>
                    <xdr:colOff>104775</xdr:colOff>
                    <xdr:row>89</xdr:row>
                    <xdr:rowOff>9525</xdr:rowOff>
                  </from>
                  <to>
                    <xdr:col>3</xdr:col>
                    <xdr:colOff>9525</xdr:colOff>
                    <xdr:row>89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58" name="Check Box 117">
              <controlPr locked="0" defaultSize="0" autoFill="0" autoLine="0" autoPict="0">
                <anchor moveWithCells="1">
                  <from>
                    <xdr:col>1</xdr:col>
                    <xdr:colOff>104775</xdr:colOff>
                    <xdr:row>90</xdr:row>
                    <xdr:rowOff>0</xdr:rowOff>
                  </from>
                  <to>
                    <xdr:col>3</xdr:col>
                    <xdr:colOff>9525</xdr:colOff>
                    <xdr:row>90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59" name="Check Box 123">
              <controlPr defaultSize="0" autoFill="0" autoLine="0" autoPict="0">
                <anchor moveWithCells="1">
                  <from>
                    <xdr:col>2</xdr:col>
                    <xdr:colOff>95250</xdr:colOff>
                    <xdr:row>51</xdr:row>
                    <xdr:rowOff>0</xdr:rowOff>
                  </from>
                  <to>
                    <xdr:col>8</xdr:col>
                    <xdr:colOff>66675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0" name="Check Box 124">
              <controlPr defaultSize="0" autoFill="0" autoLine="0" autoPict="0">
                <anchor moveWithCells="1">
                  <from>
                    <xdr:col>11</xdr:col>
                    <xdr:colOff>0</xdr:colOff>
                    <xdr:row>51</xdr:row>
                    <xdr:rowOff>0</xdr:rowOff>
                  </from>
                  <to>
                    <xdr:col>16</xdr:col>
                    <xdr:colOff>171450</xdr:colOff>
                    <xdr:row>51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61" name="Check Box 125">
              <controlPr defaultSize="0" autoFill="0" autoLine="0" autoPict="0">
                <anchor moveWithCells="1">
                  <from>
                    <xdr:col>11</xdr:col>
                    <xdr:colOff>0</xdr:colOff>
                    <xdr:row>52</xdr:row>
                    <xdr:rowOff>0</xdr:rowOff>
                  </from>
                  <to>
                    <xdr:col>16</xdr:col>
                    <xdr:colOff>171450</xdr:colOff>
                    <xdr:row>52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62" name="Check Box 132">
              <controlPr locked="0" defaultSize="0" autoFill="0" autoLine="0" autoPict="0">
                <anchor moveWithCells="1">
                  <from>
                    <xdr:col>6</xdr:col>
                    <xdr:colOff>142875</xdr:colOff>
                    <xdr:row>10</xdr:row>
                    <xdr:rowOff>9525</xdr:rowOff>
                  </from>
                  <to>
                    <xdr:col>8</xdr:col>
                    <xdr:colOff>47625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63" name="Check Box 133">
              <controlPr locked="0" defaultSize="0" autoFill="0" autoLine="0" autoPict="0">
                <anchor moveWithCells="1">
                  <from>
                    <xdr:col>6</xdr:col>
                    <xdr:colOff>142875</xdr:colOff>
                    <xdr:row>12</xdr:row>
                    <xdr:rowOff>9525</xdr:rowOff>
                  </from>
                  <to>
                    <xdr:col>8</xdr:col>
                    <xdr:colOff>47625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64" name="Check Box 134">
              <controlPr locked="0" defaultSize="0" autoFill="0" autoLine="0" autoPict="0">
                <anchor moveWithCells="1">
                  <from>
                    <xdr:col>6</xdr:col>
                    <xdr:colOff>142875</xdr:colOff>
                    <xdr:row>11</xdr:row>
                    <xdr:rowOff>0</xdr:rowOff>
                  </from>
                  <to>
                    <xdr:col>8</xdr:col>
                    <xdr:colOff>47625</xdr:colOff>
                    <xdr:row>11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65" name="Check Box 135">
              <controlPr locked="0" defaultSize="0" autoFill="0" autoLine="0" autoPict="0">
                <anchor moveWithCells="1">
                  <from>
                    <xdr:col>5</xdr:col>
                    <xdr:colOff>47625</xdr:colOff>
                    <xdr:row>77</xdr:row>
                    <xdr:rowOff>76200</xdr:rowOff>
                  </from>
                  <to>
                    <xdr:col>6</xdr:col>
                    <xdr:colOff>152400</xdr:colOff>
                    <xdr:row>79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66" name="Option Button 137">
              <controlPr locked="0" defaultSize="0" autoFill="0" autoLine="0" autoPict="0">
                <anchor moveWithCells="1">
                  <from>
                    <xdr:col>18</xdr:col>
                    <xdr:colOff>114300</xdr:colOff>
                    <xdr:row>1</xdr:row>
                    <xdr:rowOff>57150</xdr:rowOff>
                  </from>
                  <to>
                    <xdr:col>23</xdr:col>
                    <xdr:colOff>9525</xdr:colOff>
                    <xdr:row>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67" name="Check Box 140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68</xdr:row>
                    <xdr:rowOff>133350</xdr:rowOff>
                  </from>
                  <to>
                    <xdr:col>4</xdr:col>
                    <xdr:colOff>0</xdr:colOff>
                    <xdr:row>69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68" name="Check Box 147">
              <controlPr locked="0" defaultSize="0" autoFill="0" autoLine="0" autoPict="0">
                <anchor moveWithCells="1">
                  <from>
                    <xdr:col>5</xdr:col>
                    <xdr:colOff>47625</xdr:colOff>
                    <xdr:row>79</xdr:row>
                    <xdr:rowOff>9525</xdr:rowOff>
                  </from>
                  <to>
                    <xdr:col>6</xdr:col>
                    <xdr:colOff>152400</xdr:colOff>
                    <xdr:row>79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69" name="Check Box 155">
              <controlPr locked="0" defaultSize="0" autoFill="0" autoLine="0" autoPict="0">
                <anchor moveWithCells="1">
                  <from>
                    <xdr:col>5</xdr:col>
                    <xdr:colOff>47625</xdr:colOff>
                    <xdr:row>79</xdr:row>
                    <xdr:rowOff>238125</xdr:rowOff>
                  </from>
                  <to>
                    <xdr:col>6</xdr:col>
                    <xdr:colOff>152400</xdr:colOff>
                    <xdr:row>81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70" name="Check Box 156">
              <controlPr locked="0" defaultSize="0" autoFill="0" autoLine="0" autoPict="0">
                <anchor moveWithCells="1">
                  <from>
                    <xdr:col>2</xdr:col>
                    <xdr:colOff>95250</xdr:colOff>
                    <xdr:row>57</xdr:row>
                    <xdr:rowOff>0</xdr:rowOff>
                  </from>
                  <to>
                    <xdr:col>4</xdr:col>
                    <xdr:colOff>0</xdr:colOff>
                    <xdr:row>57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58" r:id="rId71" name="Check Box 3434">
              <controlPr locked="0" defaultSize="0" autoFill="0" autoLine="0" autoPict="0">
                <anchor moveWithCells="1">
                  <from>
                    <xdr:col>12</xdr:col>
                    <xdr:colOff>180975</xdr:colOff>
                    <xdr:row>40</xdr:row>
                    <xdr:rowOff>209550</xdr:rowOff>
                  </from>
                  <to>
                    <xdr:col>14</xdr:col>
                    <xdr:colOff>85725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60" r:id="rId72" name="Check Box 3436">
              <controlPr locked="0" defaultSize="0" autoFill="0" autoLine="0" autoPict="0">
                <anchor moveWithCells="1">
                  <from>
                    <xdr:col>25</xdr:col>
                    <xdr:colOff>180975</xdr:colOff>
                    <xdr:row>40</xdr:row>
                    <xdr:rowOff>228600</xdr:rowOff>
                  </from>
                  <to>
                    <xdr:col>27</xdr:col>
                    <xdr:colOff>85725</xdr:colOff>
                    <xdr:row>41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K23"/>
  <sheetViews>
    <sheetView topLeftCell="A2" workbookViewId="0">
      <selection activeCell="E20" sqref="E20"/>
    </sheetView>
  </sheetViews>
  <sheetFormatPr baseColWidth="10" defaultColWidth="11.5703125" defaultRowHeight="12.75" x14ac:dyDescent="0.2"/>
  <cols>
    <col min="1" max="12" width="8.7109375" customWidth="1"/>
  </cols>
  <sheetData>
    <row r="1" spans="1:11" ht="30" customHeight="1" x14ac:dyDescent="0.2">
      <c r="A1" s="308" t="s">
        <v>12</v>
      </c>
      <c r="B1" s="308"/>
      <c r="C1" s="308"/>
      <c r="D1" s="308"/>
      <c r="E1" s="308"/>
      <c r="F1" s="308"/>
      <c r="G1" s="308"/>
      <c r="H1" s="136"/>
      <c r="I1" s="136"/>
      <c r="J1" s="136"/>
      <c r="K1" s="136"/>
    </row>
    <row r="3" spans="1:11" x14ac:dyDescent="0.2">
      <c r="A3" t="s">
        <v>13</v>
      </c>
    </row>
    <row r="4" spans="1:11" x14ac:dyDescent="0.2">
      <c r="A4" s="13" t="b">
        <v>0</v>
      </c>
      <c r="B4" t="s">
        <v>14</v>
      </c>
    </row>
    <row r="5" spans="1:11" x14ac:dyDescent="0.2">
      <c r="A5" s="13" t="b">
        <v>0</v>
      </c>
      <c r="B5" t="s">
        <v>15</v>
      </c>
    </row>
    <row r="6" spans="1:11" x14ac:dyDescent="0.2">
      <c r="A6" s="13" t="b">
        <v>0</v>
      </c>
      <c r="B6" t="s">
        <v>16</v>
      </c>
    </row>
    <row r="8" spans="1:11" x14ac:dyDescent="0.2">
      <c r="A8" t="s">
        <v>17</v>
      </c>
    </row>
    <row r="9" spans="1:11" x14ac:dyDescent="0.2">
      <c r="A9" s="13" t="b">
        <v>0</v>
      </c>
      <c r="B9" t="s">
        <v>14</v>
      </c>
    </row>
    <row r="10" spans="1:11" x14ac:dyDescent="0.2">
      <c r="A10" s="13" t="b">
        <v>0</v>
      </c>
      <c r="B10" t="s">
        <v>18</v>
      </c>
    </row>
    <row r="11" spans="1:11" x14ac:dyDescent="0.2">
      <c r="A11" s="13" t="b">
        <v>0</v>
      </c>
      <c r="B11" t="s">
        <v>19</v>
      </c>
    </row>
    <row r="13" spans="1:11" x14ac:dyDescent="0.2">
      <c r="A13" t="s">
        <v>20</v>
      </c>
    </row>
    <row r="14" spans="1:11" x14ac:dyDescent="0.2">
      <c r="A14" s="13" t="b">
        <v>0</v>
      </c>
      <c r="B14" s="13" t="b">
        <v>0</v>
      </c>
      <c r="C14" s="13" t="b">
        <v>0</v>
      </c>
      <c r="D14" s="13"/>
      <c r="E14" s="13"/>
      <c r="F14" s="13"/>
      <c r="G14" s="13" t="b">
        <v>0</v>
      </c>
      <c r="H14" s="13"/>
      <c r="I14" s="13" t="b">
        <v>0</v>
      </c>
      <c r="J14" s="13" t="b">
        <v>0</v>
      </c>
    </row>
    <row r="15" spans="1:11" x14ac:dyDescent="0.2">
      <c r="A15">
        <f>IF(A14=TRUE,52,0)</f>
        <v>0</v>
      </c>
      <c r="B15">
        <f>IF(B14=TRUE,140,0)</f>
        <v>0</v>
      </c>
      <c r="C15">
        <f>IF(C14=TRUE,200,0)</f>
        <v>0</v>
      </c>
      <c r="D15">
        <f>IF(D14=TRUE,290,0)</f>
        <v>0</v>
      </c>
      <c r="F15">
        <f>IF(F14=TRUE,68,0)</f>
        <v>0</v>
      </c>
      <c r="G15">
        <f>IF(G14=TRUE,128,0)</f>
        <v>0</v>
      </c>
      <c r="H15">
        <f>IF(H14=TRUE,228,0)</f>
        <v>0</v>
      </c>
      <c r="I15">
        <f>IF(I14=TRUE,128,0)</f>
        <v>0</v>
      </c>
      <c r="J15">
        <f>IF(J14=TRUE,68,0)</f>
        <v>0</v>
      </c>
    </row>
    <row r="16" spans="1:11" x14ac:dyDescent="0.2">
      <c r="A16" s="13" t="b">
        <v>0</v>
      </c>
      <c r="B16" s="13" t="b">
        <v>0</v>
      </c>
      <c r="C16" s="13"/>
      <c r="D16" s="13"/>
      <c r="E16" s="13"/>
      <c r="F16" s="13" t="b">
        <v>0</v>
      </c>
      <c r="G16" s="13" t="b">
        <v>0</v>
      </c>
      <c r="H16" s="13" t="b">
        <v>0</v>
      </c>
      <c r="I16" s="13" t="b">
        <v>0</v>
      </c>
      <c r="J16" s="13" t="b">
        <v>0</v>
      </c>
    </row>
    <row r="17" spans="1:10" x14ac:dyDescent="0.2">
      <c r="A17">
        <f>IF(A16=TRUE,55,0)</f>
        <v>0</v>
      </c>
      <c r="B17">
        <f>IF(B16=TRUE,99,0)</f>
        <v>0</v>
      </c>
      <c r="F17">
        <f>IF(F16=TRUE,68,0)</f>
        <v>0</v>
      </c>
      <c r="G17">
        <f>IF(G16=TRUE,128,0)</f>
        <v>0</v>
      </c>
      <c r="H17">
        <f>IF(H16=TRUE,228,0)</f>
        <v>0</v>
      </c>
      <c r="I17">
        <f>IF(I16=TRUE,128,0)</f>
        <v>0</v>
      </c>
      <c r="J17">
        <f>IF(J16=TRUE,68,0)</f>
        <v>0</v>
      </c>
    </row>
    <row r="19" spans="1:10" x14ac:dyDescent="0.2">
      <c r="A19" t="s">
        <v>21</v>
      </c>
      <c r="E19" t="s">
        <v>22</v>
      </c>
    </row>
    <row r="20" spans="1:10" x14ac:dyDescent="0.2">
      <c r="A20" s="13" t="b">
        <v>0</v>
      </c>
      <c r="E20" s="13" t="b">
        <v>0</v>
      </c>
    </row>
    <row r="22" spans="1:10" x14ac:dyDescent="0.2">
      <c r="A22" t="s">
        <v>23</v>
      </c>
    </row>
    <row r="23" spans="1:10" x14ac:dyDescent="0.2">
      <c r="A23" t="b">
        <v>0</v>
      </c>
    </row>
  </sheetData>
  <mergeCells count="1">
    <mergeCell ref="A1:K1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rigninale_x0020_aufbewahrt_x0020_durch xmlns="9e72c319-5c63-4e19-a524-8c65ceafaac7">TD</Origninale_x0020_aufbewahrt_x0020_durch>
    <Bezeichnung xmlns="9e72c319-5c63-4e19-a524-8c65ceafaac7">Checkliste CC-4000SL VERTRIEB</Bezeichnung>
    <Verteilung_x0020_durch xmlns="9e72c319-5c63-4e19-a524-8c65ceafaac7">TD</Verteilung_x0020_durch>
    <G_x00fc_ltig_x0020_in_x0020_Fachbereich xmlns="9e72c319-5c63-4e19-a524-8c65ceafaac7">
      <Value>AV</Value>
      <Value>Export</Value>
      <Value>PM</Value>
      <Value>TA</Value>
      <Value>VT</Value>
    </G_x00fc_ltig_x0020_in_x0020_Fachbereich>
    <Aufbew_x002e__x0020__x0028_Jahre_x0029_ xmlns="9e72c319-5c63-4e19-a524-8c65ceafaac7">3</Aufbew_x002e__x0020__x0028_Jahre_x0029_>
    <Gesch_x00e4_ftsbereiche xmlns="9e72c319-5c63-4e19-a524-8c65ceafaac7">
      <Value>gesamte BAG</Value>
    </Gesch_x00e4_ftsbereiche>
    <Erstellt_x0020_durch xmlns="9e72c319-5c63-4e19-a524-8c65ceafaac7">TA</Erstellt_x0020_durch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D1B0DEBEE6D046A421B8A99BBC77ED" ma:contentTypeVersion="8" ma:contentTypeDescription="Ein neues Dokument erstellen." ma:contentTypeScope="" ma:versionID="ed6167ddee9a698ac67172056f0eb959">
  <xsd:schema xmlns:xsd="http://www.w3.org/2001/XMLSchema" xmlns:xs="http://www.w3.org/2001/XMLSchema" xmlns:p="http://schemas.microsoft.com/office/2006/metadata/properties" xmlns:ns2="9e72c319-5c63-4e19-a524-8c65ceafaac7" targetNamespace="http://schemas.microsoft.com/office/2006/metadata/properties" ma:root="true" ma:fieldsID="05e2869266437eed8193455fbfcaccc5" ns2:_="">
    <xsd:import namespace="9e72c319-5c63-4e19-a524-8c65ceafaac7"/>
    <xsd:element name="properties">
      <xsd:complexType>
        <xsd:sequence>
          <xsd:element name="documentManagement">
            <xsd:complexType>
              <xsd:all>
                <xsd:element ref="ns2:Bezeichnung" minOccurs="0"/>
                <xsd:element ref="ns2:Gesch_x00e4_ftsbereiche" minOccurs="0"/>
                <xsd:element ref="ns2:G_x00fc_ltig_x0020_in_x0020_Fachbereich" minOccurs="0"/>
                <xsd:element ref="ns2:Erstellt_x0020_durch" minOccurs="0"/>
                <xsd:element ref="ns2:Origninale_x0020_aufbewahrt_x0020_durch" minOccurs="0"/>
                <xsd:element ref="ns2:Verteilung_x0020_durch" minOccurs="0"/>
                <xsd:element ref="ns2:Aufbew_x002e__x0020__x0028_Jahre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2c319-5c63-4e19-a524-8c65ceafaac7" elementFormDefault="qualified">
    <xsd:import namespace="http://schemas.microsoft.com/office/2006/documentManagement/types"/>
    <xsd:import namespace="http://schemas.microsoft.com/office/infopath/2007/PartnerControls"/>
    <xsd:element name="Bezeichnung" ma:index="2" nillable="true" ma:displayName="Bezeichnung" ma:internalName="Bezeichnung">
      <xsd:simpleType>
        <xsd:restriction base="dms:Text">
          <xsd:maxLength value="255"/>
        </xsd:restriction>
      </xsd:simpleType>
    </xsd:element>
    <xsd:element name="Gesch_x00e4_ftsbereiche" ma:index="3" nillable="true" ma:displayName="Geschäftsbereiche" ma:default="gesamte BAG" ma:description="Geben Sie ein für welchen Geschäftbereich das Formblatt gültig sein soll." ma:internalName="Gesch_x00e4_ftsbereich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gesamte BAG"/>
                    <xsd:enumeration value="Gehäusetechnik"/>
                    <xsd:enumeration value="Schaltertechnik"/>
                    <xsd:enumeration value="Sensotechnik"/>
                  </xsd:restriction>
                </xsd:simpleType>
              </xsd:element>
            </xsd:sequence>
          </xsd:extension>
        </xsd:complexContent>
      </xsd:complexType>
    </xsd:element>
    <xsd:element name="G_x00fc_ltig_x0020_in_x0020_Fachbereich" ma:index="4" nillable="true" ma:displayName="Gültig in Fachbereich" ma:description="Hinterlegen Sie in welchen Fachbereichen das Dokument gültig ist." ma:internalName="G_x00fc_ltig_x0020_in_x0020_Fachbereich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uftragsbearbeitung (AB)"/>
                    <xsd:enumeration value="Auftragsabwicklung"/>
                    <xsd:enumeration value="AV"/>
                    <xsd:enumeration value="Controlling"/>
                    <xsd:enumeration value="Einkauf"/>
                    <xsd:enumeration value="Entwicklung"/>
                    <xsd:enumeration value="Export"/>
                    <xsd:enumeration value="FST"/>
                    <xsd:enumeration value="GL, Vorstand"/>
                    <xsd:enumeration value="IT"/>
                    <xsd:enumeration value="KS"/>
                    <xsd:enumeration value="Labor"/>
                    <xsd:enumeration value="Lack"/>
                    <xsd:enumeration value="Lager"/>
                    <xsd:enumeration value="Mech. Bearb."/>
                    <xsd:enumeration value="Montage"/>
                    <xsd:enumeration value="Personal"/>
                    <xsd:enumeration value="PM"/>
                    <xsd:enumeration value="Produktlinien v. Stelle"/>
                    <xsd:enumeration value="QS"/>
                    <xsd:enumeration value="REWE, BUHA"/>
                    <xsd:enumeration value="TA"/>
                    <xsd:enumeration value="Techn. Doku."/>
                    <xsd:enumeration value="VT"/>
                    <xsd:enumeration value="Zulassungsstelle"/>
                    <xsd:enumeration value="Versandienstleister"/>
                  </xsd:restriction>
                </xsd:simpleType>
              </xsd:element>
            </xsd:sequence>
          </xsd:extension>
        </xsd:complexContent>
      </xsd:complexType>
    </xsd:element>
    <xsd:element name="Erstellt_x0020_durch" ma:index="5" nillable="true" ma:displayName="Erstellt durch" ma:description="Hinterlegen Sie die Abteilung von der das Dokument erstellt wird." ma:internalName="Erstellt_x0020_durch">
      <xsd:simpleType>
        <xsd:restriction base="dms:Text">
          <xsd:maxLength value="255"/>
        </xsd:restriction>
      </xsd:simpleType>
    </xsd:element>
    <xsd:element name="Origninale_x0020_aufbewahrt_x0020_durch" ma:index="6" nillable="true" ma:displayName="Origninale aufbewahrt durch" ma:description="Hinterlegen Sie den Ort, an dem die Originale verwaltet werden." ma:internalName="Origninale_x0020_aufbewahrt_x0020_durch">
      <xsd:simpleType>
        <xsd:restriction base="dms:Text">
          <xsd:maxLength value="255"/>
        </xsd:restriction>
      </xsd:simpleType>
    </xsd:element>
    <xsd:element name="Verteilung_x0020_durch" ma:index="7" nillable="true" ma:displayName="Verteilung durch" ma:description="Hinterlegen Sie , durch wen die Dokumente verteilt werden." ma:internalName="Verteilung_x0020_durch">
      <xsd:simpleType>
        <xsd:restriction base="dms:Text">
          <xsd:maxLength value="255"/>
        </xsd:restriction>
      </xsd:simpleType>
    </xsd:element>
    <xsd:element name="Aufbew_x002e__x0020__x0028_Jahre_x0029_" ma:index="8" nillable="true" ma:displayName="Aufbew. (Jahre)" ma:decimals="0" ma:default="10" ma:description="Hinterlegen Sie wieviele Jahre das Dokument nach entfall aufbewahrt werden muss." ma:internalName="Aufbew_x002e__x0020__x0028_Jahre_x0029_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1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3793C4-E28F-4B10-A0BC-4E4F752D7D24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9e72c319-5c63-4e19-a524-8c65ceafaac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0BE0CC2-59DB-42EB-BB5C-EC16EF6EF4B6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CF64F764-2FF5-4EC0-8C50-B3FB77FE5CB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3B2CC7C-F8CB-427F-88C6-3FD764E2F5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72c319-5c63-4e19-a524-8c65ceafaa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CC-4000</vt:lpstr>
      <vt:lpstr>Variablen</vt:lpstr>
      <vt:lpstr>Tabelle1</vt:lpstr>
      <vt:lpstr>'CC-4000'!Druckbereich</vt:lpstr>
    </vt:vector>
  </TitlesOfParts>
  <Company>Bernstein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Wilde Markus</cp:lastModifiedBy>
  <cp:lastPrinted>2004-02-26T06:50:27Z</cp:lastPrinted>
  <dcterms:created xsi:type="dcterms:W3CDTF">2001-08-28T10:25:37Z</dcterms:created>
  <dcterms:modified xsi:type="dcterms:W3CDTF">2019-04-04T08:35:29Z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lpwstr>51400.0000000000</vt:lpwstr>
  </property>
</Properties>
</file>